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-120" windowWidth="19065" windowHeight="8010"/>
  </bookViews>
  <sheets>
    <sheet name="Лист1" sheetId="28" r:id="rId1"/>
    <sheet name="ответ на 27 11 2019" sheetId="27" r:id="rId2"/>
    <sheet name="ответ (3)" sheetId="21" r:id="rId3"/>
    <sheet name="не вошли" sheetId="2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'не вошли'!#REF!</definedName>
    <definedName name="_xlnm._FilterDatabase" localSheetId="2" hidden="1">'ответ (3)'!#REF!</definedName>
    <definedName name="_xlnm._FilterDatabase" localSheetId="1" hidden="1">'ответ на 27 11 2019'!#REF!</definedName>
    <definedName name="a">[1]dvMKDG1O02!$A$1:$A$5</definedName>
    <definedName name="ActualPeriod" localSheetId="3">#REF!</definedName>
    <definedName name="ActualPeriod" localSheetId="1">#REF!</definedName>
    <definedName name="ActualPeriod">#REF!</definedName>
    <definedName name="Author" localSheetId="3">#REF!</definedName>
    <definedName name="Author" localSheetId="1">#REF!</definedName>
    <definedName name="Author">#REF!</definedName>
    <definedName name="Client" localSheetId="3">#REF!</definedName>
    <definedName name="Client" localSheetId="1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>[3]dvMKDG1O01!$A$1:$A$3</definedName>
    <definedName name="dvMKDG1O02LIST">[3]dvMKDG1O02!$A$1:$A$5</definedName>
    <definedName name="dvMKDG1O03LIST">[3]dvMKDG1O03!$A$1:$A$2</definedName>
    <definedName name="dvMKDG1O04LIST">[3]dvMKDG1O04!$A$1:$A$3</definedName>
    <definedName name="dvMKDG1O05LIST">[3]dvMKDG1O05!$A$1:$A$4</definedName>
    <definedName name="dvMKDG1O06LIST">[3]dvMKDG1O06!$A$1:$A$3</definedName>
    <definedName name="dvMKDG2O01LIST">[3]dvMKDG2O01!$A$1:$A$2</definedName>
    <definedName name="dvMKDG3O01LIST">[3]dvMKDG3O01!$A$1:$A$11</definedName>
    <definedName name="dvMKDG5O01LIST">[3]dvMKDG5O01!$A$1:$A$4</definedName>
    <definedName name="eeerrtty">[1]dvMKDG2O01!$A$1:$A$2</definedName>
    <definedName name="EndOfActualPeriod" localSheetId="3">#REF!</definedName>
    <definedName name="EndOfActualPeriod" localSheetId="1">#REF!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[4]dvMKDG1O04!$A$1:$A$3</definedName>
    <definedName name="jdvsijgvosgb8r9gs">[4]dvMKDG1O02!$A$1:$A$5</definedName>
    <definedName name="jjjjjjjjjjjjj">[1]dvMKDG1O03!$A$1:$A$2</definedName>
    <definedName name="kkk">[1]dvMKDG5O01!$A$1:$A$4</definedName>
    <definedName name="MKDA1" localSheetId="3">#REF!</definedName>
    <definedName name="MKDA1" localSheetId="1">#REF!</definedName>
    <definedName name="MKDA1">#REF!</definedName>
    <definedName name="MKDA2" localSheetId="3">#REF!</definedName>
    <definedName name="MKDA2" localSheetId="1">#REF!</definedName>
    <definedName name="MKDA2">#REF!</definedName>
    <definedName name="MKDA3" localSheetId="3">#REF!</definedName>
    <definedName name="MKDA3" localSheetId="1">#REF!</definedName>
    <definedName name="MKDA3">#REF!</definedName>
    <definedName name="MKDA4" localSheetId="3">#REF!</definedName>
    <definedName name="MKDA4" localSheetId="1">#REF!</definedName>
    <definedName name="MKDA4">#REF!</definedName>
    <definedName name="MKDA5" localSheetId="3">#REF!</definedName>
    <definedName name="MKDA5" localSheetId="1">#REF!</definedName>
    <definedName name="MKDA5">#REF!</definedName>
    <definedName name="MKDA6" localSheetId="3">#REF!</definedName>
    <definedName name="MKDA6" localSheetId="1">#REF!</definedName>
    <definedName name="MKDA6">#REF!</definedName>
    <definedName name="MKDA7" localSheetId="3">#REF!</definedName>
    <definedName name="MKDA7" localSheetId="1">#REF!</definedName>
    <definedName name="MKDA7">#REF!</definedName>
    <definedName name="MKDB1" localSheetId="3">#REF!</definedName>
    <definedName name="MKDB1" localSheetId="1">#REF!</definedName>
    <definedName name="MKDB1">#REF!</definedName>
    <definedName name="MKDB2" localSheetId="3">#REF!</definedName>
    <definedName name="MKDB2" localSheetId="1">#REF!</definedName>
    <definedName name="MKDB2">#REF!</definedName>
    <definedName name="MKDB3" localSheetId="3">#REF!</definedName>
    <definedName name="MKDB3" localSheetId="1">#REF!</definedName>
    <definedName name="MKDB3">#REF!</definedName>
    <definedName name="MKDB4" localSheetId="3">#REF!</definedName>
    <definedName name="MKDB4" localSheetId="1">#REF!</definedName>
    <definedName name="MKDB4">#REF!</definedName>
    <definedName name="MKDC1" localSheetId="3">#REF!</definedName>
    <definedName name="MKDC1" localSheetId="1">#REF!</definedName>
    <definedName name="MKDC1">#REF!</definedName>
    <definedName name="MKDC2" localSheetId="3">#REF!</definedName>
    <definedName name="MKDC2" localSheetId="1">#REF!</definedName>
    <definedName name="MKDC2">#REF!</definedName>
    <definedName name="MKDC3" localSheetId="3">#REF!</definedName>
    <definedName name="MKDC3" localSheetId="1">#REF!</definedName>
    <definedName name="MKDC3">#REF!</definedName>
    <definedName name="MKDC4" localSheetId="3">#REF!</definedName>
    <definedName name="MKDC4" localSheetId="1">#REF!</definedName>
    <definedName name="MKDC4">#REF!</definedName>
    <definedName name="MKDC5" localSheetId="3">#REF!</definedName>
    <definedName name="MKDC5" localSheetId="1">#REF!</definedName>
    <definedName name="MKDC5">#REF!</definedName>
    <definedName name="MKDC6" localSheetId="3">#REF!</definedName>
    <definedName name="MKDC6" localSheetId="1">#REF!</definedName>
    <definedName name="MKDC6">#REF!</definedName>
    <definedName name="MKDC7" localSheetId="3">#REF!</definedName>
    <definedName name="MKDC7" localSheetId="1">#REF!</definedName>
    <definedName name="MKDC7">#REF!</definedName>
    <definedName name="MKDC8" localSheetId="3">#REF!</definedName>
    <definedName name="MKDC8" localSheetId="1">#REF!</definedName>
    <definedName name="MKDC8">#REF!</definedName>
    <definedName name="MKDC9" localSheetId="3">#REF!</definedName>
    <definedName name="MKDC9" localSheetId="1">#REF!</definedName>
    <definedName name="MKDC9">#REF!</definedName>
    <definedName name="MKDK1" localSheetId="3">#REF!</definedName>
    <definedName name="MKDK1" localSheetId="1">#REF!</definedName>
    <definedName name="MKDK1">#REF!</definedName>
    <definedName name="MKDK2" localSheetId="3">#REF!</definedName>
    <definedName name="MKDK2" localSheetId="1">#REF!</definedName>
    <definedName name="MKDK2">#REF!</definedName>
    <definedName name="MKDK22" localSheetId="3">#REF!</definedName>
    <definedName name="MKDK22" localSheetId="1">#REF!</definedName>
    <definedName name="MKDK22">#REF!</definedName>
    <definedName name="MKDOG1O010T" localSheetId="3">#REF!</definedName>
    <definedName name="MKDOG1O010T" localSheetId="1">#REF!</definedName>
    <definedName name="MKDOG1O010T">#REF!</definedName>
    <definedName name="MKDOG1O010Y" localSheetId="3">#REF!</definedName>
    <definedName name="MKDOG1O010Y" localSheetId="1">#REF!</definedName>
    <definedName name="MKDOG1O010Y">#REF!</definedName>
    <definedName name="MKDOG1O01E04" localSheetId="3">#REF!</definedName>
    <definedName name="MKDOG1O01E04" localSheetId="1">#REF!</definedName>
    <definedName name="MKDOG1O01E04">#REF!</definedName>
    <definedName name="MKDOG1O01E05" localSheetId="3">#REF!</definedName>
    <definedName name="MKDOG1O01E05" localSheetId="1">#REF!</definedName>
    <definedName name="MKDOG1O01E05">#REF!</definedName>
    <definedName name="MKDOG1O01E14" localSheetId="3">#REF!</definedName>
    <definedName name="MKDOG1O01E14" localSheetId="1">#REF!</definedName>
    <definedName name="MKDOG1O01E14">#REF!</definedName>
    <definedName name="MKDOG1O01E15" localSheetId="3">#REF!</definedName>
    <definedName name="MKDOG1O01E15" localSheetId="1">#REF!</definedName>
    <definedName name="MKDOG1O01E15">#REF!</definedName>
    <definedName name="MKDOG1O01E16" localSheetId="3">#REF!</definedName>
    <definedName name="MKDOG1O01E16" localSheetId="1">#REF!</definedName>
    <definedName name="MKDOG1O01E16">#REF!</definedName>
    <definedName name="MKDOG1O01E19" localSheetId="3">#REF!</definedName>
    <definedName name="MKDOG1O01E19" localSheetId="1">#REF!</definedName>
    <definedName name="MKDOG1O01E19">#REF!</definedName>
    <definedName name="MKDOG1O020T" localSheetId="3">#REF!</definedName>
    <definedName name="MKDOG1O020T" localSheetId="1">#REF!</definedName>
    <definedName name="MKDOG1O020T">#REF!</definedName>
    <definedName name="MKDOG1O020Y" localSheetId="3">#REF!</definedName>
    <definedName name="MKDOG1O020Y" localSheetId="1">#REF!</definedName>
    <definedName name="MKDOG1O020Y">#REF!</definedName>
    <definedName name="MKDOG1O02E01" localSheetId="3">#REF!</definedName>
    <definedName name="MKDOG1O02E01" localSheetId="1">#REF!</definedName>
    <definedName name="MKDOG1O02E01">#REF!</definedName>
    <definedName name="MKDOG1O02E02" localSheetId="3">#REF!</definedName>
    <definedName name="MKDOG1O02E02" localSheetId="1">#REF!</definedName>
    <definedName name="MKDOG1O02E02">#REF!</definedName>
    <definedName name="MKDOG1O02E05" localSheetId="3">#REF!</definedName>
    <definedName name="MKDOG1O02E05" localSheetId="1">#REF!</definedName>
    <definedName name="MKDOG1O02E05">#REF!</definedName>
    <definedName name="MKDOG1O02E11" localSheetId="3">#REF!</definedName>
    <definedName name="MKDOG1O02E11" localSheetId="1">#REF!</definedName>
    <definedName name="MKDOG1O02E11">#REF!</definedName>
    <definedName name="MKDOG1O030T" localSheetId="3">#REF!</definedName>
    <definedName name="MKDOG1O030T" localSheetId="1">#REF!</definedName>
    <definedName name="MKDOG1O030T">#REF!</definedName>
    <definedName name="MKDOG1O030Y" localSheetId="3">#REF!</definedName>
    <definedName name="MKDOG1O030Y" localSheetId="1">#REF!</definedName>
    <definedName name="MKDOG1O030Y">#REF!</definedName>
    <definedName name="MKDOG1O03E01" localSheetId="3">#REF!</definedName>
    <definedName name="MKDOG1O03E01" localSheetId="1">#REF!</definedName>
    <definedName name="MKDOG1O03E01">#REF!</definedName>
    <definedName name="MKDOG1O03E02" localSheetId="3">#REF!</definedName>
    <definedName name="MKDOG1O03E02" localSheetId="1">#REF!</definedName>
    <definedName name="MKDOG1O03E02">#REF!</definedName>
    <definedName name="MKDOG1O03E03" localSheetId="3">#REF!</definedName>
    <definedName name="MKDOG1O03E03" localSheetId="1">#REF!</definedName>
    <definedName name="MKDOG1O03E03">#REF!</definedName>
    <definedName name="MKDOG1O03E07" localSheetId="3">#REF!</definedName>
    <definedName name="MKDOG1O03E07" localSheetId="1">#REF!</definedName>
    <definedName name="MKDOG1O03E07">#REF!</definedName>
    <definedName name="MKDOG1O040T" localSheetId="3">#REF!</definedName>
    <definedName name="MKDOG1O040T" localSheetId="1">#REF!</definedName>
    <definedName name="MKDOG1O040T">#REF!</definedName>
    <definedName name="MKDOG1O040Y" localSheetId="3">#REF!</definedName>
    <definedName name="MKDOG1O040Y" localSheetId="1">#REF!</definedName>
    <definedName name="MKDOG1O040Y">#REF!</definedName>
    <definedName name="MKDOG1O04E01" localSheetId="3">#REF!</definedName>
    <definedName name="MKDOG1O04E01" localSheetId="1">#REF!</definedName>
    <definedName name="MKDOG1O04E01">#REF!</definedName>
    <definedName name="MKDOG1O04E02" localSheetId="3">#REF!</definedName>
    <definedName name="MKDOG1O04E02" localSheetId="1">#REF!</definedName>
    <definedName name="MKDOG1O04E02">#REF!</definedName>
    <definedName name="MKDOG1O04E07" localSheetId="3">#REF!</definedName>
    <definedName name="MKDOG1O04E07" localSheetId="1">#REF!</definedName>
    <definedName name="MKDOG1O04E07">#REF!</definedName>
    <definedName name="MKDOG1O050T" localSheetId="3">#REF!</definedName>
    <definedName name="MKDOG1O050T" localSheetId="1">#REF!</definedName>
    <definedName name="MKDOG1O050T">#REF!</definedName>
    <definedName name="MKDOG1O050Y" localSheetId="3">#REF!</definedName>
    <definedName name="MKDOG1O050Y" localSheetId="1">#REF!</definedName>
    <definedName name="MKDOG1O050Y">#REF!</definedName>
    <definedName name="MKDOG1O05E01" localSheetId="3">#REF!</definedName>
    <definedName name="MKDOG1O05E01" localSheetId="1">#REF!</definedName>
    <definedName name="MKDOG1O05E01">#REF!</definedName>
    <definedName name="MKDOG1O05E02" localSheetId="3">#REF!</definedName>
    <definedName name="MKDOG1O05E02" localSheetId="1">#REF!</definedName>
    <definedName name="MKDOG1O05E02">#REF!</definedName>
    <definedName name="MKDOG1O05E09" localSheetId="3">#REF!</definedName>
    <definedName name="MKDOG1O05E09" localSheetId="1">#REF!</definedName>
    <definedName name="MKDOG1O05E09">#REF!</definedName>
    <definedName name="MKDOG1O060T" localSheetId="3">#REF!</definedName>
    <definedName name="MKDOG1O060T" localSheetId="1">#REF!</definedName>
    <definedName name="MKDOG1O060T">#REF!</definedName>
    <definedName name="MKDOG1O060Y" localSheetId="3">#REF!</definedName>
    <definedName name="MKDOG1O060Y" localSheetId="1">#REF!</definedName>
    <definedName name="MKDOG1O060Y">#REF!</definedName>
    <definedName name="MKDOG1O06E01" localSheetId="3">#REF!</definedName>
    <definedName name="MKDOG1O06E01" localSheetId="1">#REF!</definedName>
    <definedName name="MKDOG1O06E01">#REF!</definedName>
    <definedName name="MKDOG1O110Y" localSheetId="3">#REF!</definedName>
    <definedName name="MKDOG1O110Y" localSheetId="1">#REF!</definedName>
    <definedName name="MKDOG1O110Y">#REF!</definedName>
    <definedName name="MKDOG1O11E01" localSheetId="3">#REF!</definedName>
    <definedName name="MKDOG1O11E01" localSheetId="1">#REF!</definedName>
    <definedName name="MKDOG1O11E01">#REF!</definedName>
    <definedName name="MKDOG1O11E02" localSheetId="3">#REF!</definedName>
    <definedName name="MKDOG1O11E02" localSheetId="1">#REF!</definedName>
    <definedName name="MKDOG1O11E02">#REF!</definedName>
    <definedName name="MKDOG1O11Е02" localSheetId="3">#REF!</definedName>
    <definedName name="MKDOG1O11Е02" localSheetId="1">#REF!</definedName>
    <definedName name="MKDOG1O11Е02">#REF!</definedName>
    <definedName name="MKDOG2O010T" localSheetId="3">#REF!</definedName>
    <definedName name="MKDOG2O010T" localSheetId="1">#REF!</definedName>
    <definedName name="MKDOG2O010T">#REF!</definedName>
    <definedName name="MKDOG2O010Y" localSheetId="3">#REF!</definedName>
    <definedName name="MKDOG2O010Y" localSheetId="1">#REF!</definedName>
    <definedName name="MKDOG2O010Y">#REF!</definedName>
    <definedName name="MKDOG2O01E01" localSheetId="3">#REF!</definedName>
    <definedName name="MKDOG2O01E01" localSheetId="1">#REF!</definedName>
    <definedName name="MKDOG2O01E01">#REF!</definedName>
    <definedName name="MKDOG2O01E03" localSheetId="3">#REF!</definedName>
    <definedName name="MKDOG2O01E03" localSheetId="1">#REF!</definedName>
    <definedName name="MKDOG2O01E03">#REF!</definedName>
    <definedName name="MKDOG2O01Е07" localSheetId="3">#REF!</definedName>
    <definedName name="MKDOG2O01Е07" localSheetId="1">#REF!</definedName>
    <definedName name="MKDOG2O01Е07">#REF!</definedName>
    <definedName name="MKDOG2O020T" localSheetId="3">#REF!</definedName>
    <definedName name="MKDOG2O020T" localSheetId="1">#REF!</definedName>
    <definedName name="MKDOG2O020T">#REF!</definedName>
    <definedName name="MKDOG2O020Y" localSheetId="3">#REF!</definedName>
    <definedName name="MKDOG2O020Y" localSheetId="1">#REF!</definedName>
    <definedName name="MKDOG2O020Y">#REF!</definedName>
    <definedName name="MKDOG2O02Е01" localSheetId="3">#REF!</definedName>
    <definedName name="MKDOG2O02Е01" localSheetId="1">#REF!</definedName>
    <definedName name="MKDOG2O02Е01">#REF!</definedName>
    <definedName name="MKDOG3O010T" localSheetId="3">#REF!</definedName>
    <definedName name="MKDOG3O010T" localSheetId="1">#REF!</definedName>
    <definedName name="MKDOG3O010T">#REF!</definedName>
    <definedName name="MKDOG3O010Y" localSheetId="3">#REF!</definedName>
    <definedName name="MKDOG3O010Y" localSheetId="1">#REF!</definedName>
    <definedName name="MKDOG3O010Y">#REF!</definedName>
    <definedName name="MKDOG4O0601E02" localSheetId="3">#REF!</definedName>
    <definedName name="MKDOG4O0601E02" localSheetId="1">#REF!</definedName>
    <definedName name="MKDOG4O0601E02">#REF!</definedName>
    <definedName name="MKDOG4O060Y" localSheetId="3">#REF!</definedName>
    <definedName name="MKDOG4O060Y" localSheetId="1">#REF!</definedName>
    <definedName name="MKDOG4O060Y">#REF!</definedName>
    <definedName name="MKDOG5O010T" localSheetId="3">#REF!</definedName>
    <definedName name="MKDOG5O010T" localSheetId="1">#REF!</definedName>
    <definedName name="MKDOG5O010T">#REF!</definedName>
    <definedName name="MKDOG5O010Y" localSheetId="3">#REF!</definedName>
    <definedName name="MKDOG5O010Y" localSheetId="1">#REF!</definedName>
    <definedName name="MKDOG5O010Y">#REF!</definedName>
    <definedName name="MKDOG5O01Е01" localSheetId="3">#REF!</definedName>
    <definedName name="MKDOG5O01Е01" localSheetId="1">#REF!</definedName>
    <definedName name="MKDOG5O01Е01">#REF!</definedName>
    <definedName name="MKDOG5O01Е099" localSheetId="3">#REF!</definedName>
    <definedName name="MKDOG5O01Е099" localSheetId="1">#REF!</definedName>
    <definedName name="MKDOG5O01Е099">#REF!</definedName>
    <definedName name="ModelScale" localSheetId="3">#REF!</definedName>
    <definedName name="ModelScale" localSheetId="1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[5]dvMKDG3O01!$A$1:$A$11</definedName>
    <definedName name="куйбышева">[1]dvMKDG1O01!$A$1:$A$3</definedName>
    <definedName name="рнкарык5645">[2]dvMKDG3O01!$A$1:$A$11</definedName>
    <definedName name="рр">[5]dvMKDG3O01!$A$1:$A$11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J216" i="28"/>
  <c r="K215"/>
  <c r="J215"/>
  <c r="L215" s="1"/>
  <c r="J214"/>
  <c r="K213"/>
  <c r="J213"/>
  <c r="L213" s="1"/>
  <c r="J212"/>
  <c r="K211"/>
  <c r="J211"/>
  <c r="L211" s="1"/>
  <c r="J210"/>
  <c r="K209"/>
  <c r="J209"/>
  <c r="L209" s="1"/>
  <c r="J208"/>
  <c r="K207"/>
  <c r="J207"/>
  <c r="L207" s="1"/>
  <c r="J206"/>
  <c r="K205"/>
  <c r="J205"/>
  <c r="L205" s="1"/>
  <c r="J204"/>
  <c r="K203"/>
  <c r="J203"/>
  <c r="L203" s="1"/>
  <c r="J202"/>
  <c r="K201"/>
  <c r="J201"/>
  <c r="L201" s="1"/>
  <c r="J200"/>
  <c r="K199"/>
  <c r="J199"/>
  <c r="L199" s="1"/>
  <c r="J198"/>
  <c r="J197"/>
  <c r="K196"/>
  <c r="J196"/>
  <c r="L196" s="1"/>
  <c r="J195"/>
  <c r="K194"/>
  <c r="J194"/>
  <c r="L194" s="1"/>
  <c r="J193"/>
  <c r="K192"/>
  <c r="J192"/>
  <c r="L192" s="1"/>
  <c r="J191"/>
  <c r="K190"/>
  <c r="J190"/>
  <c r="L190" s="1"/>
  <c r="J189"/>
  <c r="J186"/>
  <c r="K185"/>
  <c r="J185"/>
  <c r="L185" s="1"/>
  <c r="J184"/>
  <c r="K183"/>
  <c r="J183"/>
  <c r="L183" s="1"/>
  <c r="J182"/>
  <c r="K181"/>
  <c r="J181"/>
  <c r="L181" s="1"/>
  <c r="J180"/>
  <c r="K179"/>
  <c r="J179"/>
  <c r="L179" s="1"/>
  <c r="J178"/>
  <c r="K177"/>
  <c r="J177"/>
  <c r="L177" s="1"/>
  <c r="J176"/>
  <c r="K175"/>
  <c r="J175"/>
  <c r="L175" s="1"/>
  <c r="J174"/>
  <c r="K173"/>
  <c r="J173"/>
  <c r="L173" s="1"/>
  <c r="J172"/>
  <c r="K171"/>
  <c r="J171"/>
  <c r="L171" s="1"/>
  <c r="J170"/>
  <c r="K169"/>
  <c r="J169"/>
  <c r="L169" s="1"/>
  <c r="J168"/>
  <c r="K167"/>
  <c r="J167"/>
  <c r="L167" s="1"/>
  <c r="J166"/>
  <c r="K165"/>
  <c r="J165"/>
  <c r="L165" s="1"/>
  <c r="J164"/>
  <c r="K163"/>
  <c r="J163"/>
  <c r="L163" s="1"/>
  <c r="J162"/>
  <c r="K161"/>
  <c r="J161"/>
  <c r="L161" s="1"/>
  <c r="J160"/>
  <c r="K159"/>
  <c r="J159"/>
  <c r="L159" s="1"/>
  <c r="J158"/>
  <c r="K157"/>
  <c r="J157"/>
  <c r="L157" s="1"/>
  <c r="J156"/>
  <c r="K155"/>
  <c r="J155"/>
  <c r="L155" s="1"/>
  <c r="J154"/>
  <c r="K153"/>
  <c r="J153"/>
  <c r="L153" s="1"/>
  <c r="J151"/>
  <c r="K150"/>
  <c r="J150"/>
  <c r="L150" s="1"/>
  <c r="J149"/>
  <c r="K148"/>
  <c r="J148"/>
  <c r="L148" s="1"/>
  <c r="J147"/>
  <c r="K146"/>
  <c r="J146"/>
  <c r="J187" s="1"/>
  <c r="J143"/>
  <c r="K142"/>
  <c r="J142"/>
  <c r="L142" s="1"/>
  <c r="K141"/>
  <c r="J141"/>
  <c r="L141" s="1"/>
  <c r="K140"/>
  <c r="J140"/>
  <c r="L140" s="1"/>
  <c r="K139"/>
  <c r="J139"/>
  <c r="L139" s="1"/>
  <c r="K138"/>
  <c r="J138"/>
  <c r="L138" s="1"/>
  <c r="K137"/>
  <c r="J137"/>
  <c r="L137" s="1"/>
  <c r="K136"/>
  <c r="J136"/>
  <c r="L136" s="1"/>
  <c r="K135"/>
  <c r="J135"/>
  <c r="L135" s="1"/>
  <c r="K134"/>
  <c r="J134"/>
  <c r="L134" s="1"/>
  <c r="K133"/>
  <c r="J133"/>
  <c r="L133" s="1"/>
  <c r="K132"/>
  <c r="J132"/>
  <c r="L132" s="1"/>
  <c r="K131"/>
  <c r="J131"/>
  <c r="L131" s="1"/>
  <c r="K130"/>
  <c r="J130"/>
  <c r="L130" s="1"/>
  <c r="K129"/>
  <c r="J129"/>
  <c r="L129" s="1"/>
  <c r="K128"/>
  <c r="J128"/>
  <c r="L128" s="1"/>
  <c r="K127"/>
  <c r="J127"/>
  <c r="L127" s="1"/>
  <c r="K126"/>
  <c r="J126"/>
  <c r="L126" s="1"/>
  <c r="K125"/>
  <c r="J125"/>
  <c r="L125" s="1"/>
  <c r="K124"/>
  <c r="J124"/>
  <c r="L124" s="1"/>
  <c r="K123"/>
  <c r="J123"/>
  <c r="L123" s="1"/>
  <c r="K122"/>
  <c r="J122"/>
  <c r="L122" s="1"/>
  <c r="K121"/>
  <c r="J121"/>
  <c r="L121" s="1"/>
  <c r="K120"/>
  <c r="J120"/>
  <c r="L120" s="1"/>
  <c r="K119"/>
  <c r="J119"/>
  <c r="L119" s="1"/>
  <c r="K118"/>
  <c r="J118"/>
  <c r="L118" s="1"/>
  <c r="K117"/>
  <c r="J117"/>
  <c r="L117" s="1"/>
  <c r="K116"/>
  <c r="J116"/>
  <c r="L116" s="1"/>
  <c r="K115"/>
  <c r="J115"/>
  <c r="L115" s="1"/>
  <c r="K114"/>
  <c r="J114"/>
  <c r="L114" s="1"/>
  <c r="K113"/>
  <c r="J113"/>
  <c r="L113" s="1"/>
  <c r="K112"/>
  <c r="J112"/>
  <c r="L112" s="1"/>
  <c r="K111"/>
  <c r="J111"/>
  <c r="L111" s="1"/>
  <c r="K110"/>
  <c r="J110"/>
  <c r="L110" s="1"/>
  <c r="K109"/>
  <c r="J109"/>
  <c r="L109" s="1"/>
  <c r="K108"/>
  <c r="J108"/>
  <c r="L108" s="1"/>
  <c r="K107"/>
  <c r="J107"/>
  <c r="L107" s="1"/>
  <c r="K106"/>
  <c r="J106"/>
  <c r="L106" s="1"/>
  <c r="K105"/>
  <c r="J105"/>
  <c r="K104"/>
  <c r="J104"/>
  <c r="L104" s="1"/>
  <c r="K103"/>
  <c r="J103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K102"/>
  <c r="J102"/>
  <c r="L102" s="1"/>
  <c r="A102"/>
  <c r="K101"/>
  <c r="J101"/>
  <c r="D98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A53"/>
  <c r="E50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J21"/>
  <c r="K21" s="1"/>
  <c r="J20"/>
  <c r="K20" s="1"/>
  <c r="J19"/>
  <c r="K19" s="1"/>
  <c r="J18"/>
  <c r="K18" s="1"/>
  <c r="J17"/>
  <c r="K17" s="1"/>
  <c r="J16"/>
  <c r="J15"/>
  <c r="J14"/>
  <c r="K14" s="1"/>
  <c r="J13"/>
  <c r="K13" s="1"/>
  <c r="J12"/>
  <c r="J11"/>
  <c r="K11" s="1"/>
  <c r="J10"/>
  <c r="K10" s="1"/>
  <c r="J9"/>
  <c r="K9" s="1"/>
  <c r="J8"/>
  <c r="K8" s="1"/>
  <c r="J7"/>
  <c r="K7" s="1"/>
  <c r="J6"/>
  <c r="K6" s="1"/>
  <c r="A6"/>
  <c r="A7" s="1"/>
  <c r="J5"/>
  <c r="J50" s="1"/>
  <c r="A8" i="2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J92"/>
  <c r="J198"/>
  <c r="K198" s="1"/>
  <c r="L198" s="1"/>
  <c r="J216"/>
  <c r="J215"/>
  <c r="K215" s="1"/>
  <c r="J214"/>
  <c r="J213"/>
  <c r="K213" s="1"/>
  <c r="J212"/>
  <c r="J211"/>
  <c r="K211" s="1"/>
  <c r="J210"/>
  <c r="J209"/>
  <c r="K209" s="1"/>
  <c r="J208"/>
  <c r="J207"/>
  <c r="K207" s="1"/>
  <c r="J206"/>
  <c r="J205"/>
  <c r="K205" s="1"/>
  <c r="J204"/>
  <c r="J203"/>
  <c r="K203" s="1"/>
  <c r="J202"/>
  <c r="J201"/>
  <c r="K201" s="1"/>
  <c r="J200"/>
  <c r="J199"/>
  <c r="K199" s="1"/>
  <c r="J197"/>
  <c r="K197" s="1"/>
  <c r="J196"/>
  <c r="J195"/>
  <c r="K195" s="1"/>
  <c r="J194"/>
  <c r="J193"/>
  <c r="K193" s="1"/>
  <c r="J192"/>
  <c r="J191"/>
  <c r="K191" s="1"/>
  <c r="J190"/>
  <c r="J189"/>
  <c r="J186"/>
  <c r="K186" s="1"/>
  <c r="J185"/>
  <c r="J184"/>
  <c r="K184" s="1"/>
  <c r="J183"/>
  <c r="J182"/>
  <c r="K182" s="1"/>
  <c r="J181"/>
  <c r="J180"/>
  <c r="K180" s="1"/>
  <c r="J179"/>
  <c r="J178"/>
  <c r="K178" s="1"/>
  <c r="J177"/>
  <c r="J176"/>
  <c r="K176" s="1"/>
  <c r="J175"/>
  <c r="J174"/>
  <c r="K174" s="1"/>
  <c r="J173"/>
  <c r="J172"/>
  <c r="K172" s="1"/>
  <c r="J171"/>
  <c r="J170"/>
  <c r="K170" s="1"/>
  <c r="J169"/>
  <c r="J168"/>
  <c r="K168" s="1"/>
  <c r="J167"/>
  <c r="J166"/>
  <c r="K166" s="1"/>
  <c r="J165"/>
  <c r="J164"/>
  <c r="K164" s="1"/>
  <c r="J163"/>
  <c r="J162"/>
  <c r="K162" s="1"/>
  <c r="J161"/>
  <c r="J160"/>
  <c r="K160" s="1"/>
  <c r="J159"/>
  <c r="J158"/>
  <c r="K158" s="1"/>
  <c r="J157"/>
  <c r="J156"/>
  <c r="K156" s="1"/>
  <c r="J155"/>
  <c r="J154"/>
  <c r="K154" s="1"/>
  <c r="J153"/>
  <c r="J151"/>
  <c r="J150"/>
  <c r="K150" s="1"/>
  <c r="J149"/>
  <c r="J148"/>
  <c r="K148" s="1"/>
  <c r="J147"/>
  <c r="J146"/>
  <c r="K146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J118"/>
  <c r="K118" s="1"/>
  <c r="J117"/>
  <c r="K117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J101"/>
  <c r="D98"/>
  <c r="J97"/>
  <c r="J96"/>
  <c r="J95"/>
  <c r="J94"/>
  <c r="J93"/>
  <c r="J48"/>
  <c r="J91"/>
  <c r="J90"/>
  <c r="J89"/>
  <c r="J88"/>
  <c r="J87"/>
  <c r="J86"/>
  <c r="J85"/>
  <c r="K85" s="1"/>
  <c r="J84"/>
  <c r="K84" s="1"/>
  <c r="J37"/>
  <c r="K37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A53"/>
  <c r="E50"/>
  <c r="J49"/>
  <c r="K49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J23"/>
  <c r="K23" s="1"/>
  <c r="J22"/>
  <c r="K22" s="1"/>
  <c r="J21"/>
  <c r="K21" s="1"/>
  <c r="J20"/>
  <c r="K20" s="1"/>
  <c r="J19"/>
  <c r="J18"/>
  <c r="K18" s="1"/>
  <c r="J17"/>
  <c r="K17" s="1"/>
  <c r="J16"/>
  <c r="J15"/>
  <c r="J14"/>
  <c r="J13"/>
  <c r="K13" s="1"/>
  <c r="J12"/>
  <c r="K12" s="1"/>
  <c r="J11"/>
  <c r="J10"/>
  <c r="K10" s="1"/>
  <c r="J9"/>
  <c r="K9" s="1"/>
  <c r="J8"/>
  <c r="K8" s="1"/>
  <c r="J7"/>
  <c r="K7" s="1"/>
  <c r="J6"/>
  <c r="K6" s="1"/>
  <c r="A6"/>
  <c r="A7" s="1"/>
  <c r="J5"/>
  <c r="J8" i="26"/>
  <c r="J7"/>
  <c r="J6"/>
  <c r="J5"/>
  <c r="J93" i="21"/>
  <c r="K93" s="1"/>
  <c r="A54" i="28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36"/>
  <c r="A137" s="1"/>
  <c r="A92"/>
  <c r="L12"/>
  <c r="K187"/>
  <c r="L187"/>
  <c r="L6"/>
  <c r="L7"/>
  <c r="L8"/>
  <c r="L9"/>
  <c r="L10"/>
  <c r="L11"/>
  <c r="L13"/>
  <c r="L14"/>
  <c r="L17"/>
  <c r="L18"/>
  <c r="L19"/>
  <c r="L20"/>
  <c r="L21"/>
  <c r="L23"/>
  <c r="K5"/>
  <c r="K12"/>
  <c r="K15"/>
  <c r="L15" s="1"/>
  <c r="K16"/>
  <c r="L16" s="1"/>
  <c r="K22"/>
  <c r="L22" s="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4"/>
  <c r="L85"/>
  <c r="L86"/>
  <c r="L87"/>
  <c r="L88"/>
  <c r="L89"/>
  <c r="L90"/>
  <c r="L91"/>
  <c r="L92"/>
  <c r="L93"/>
  <c r="L94"/>
  <c r="L95"/>
  <c r="L96"/>
  <c r="L97"/>
  <c r="J98"/>
  <c r="L101"/>
  <c r="L103"/>
  <c r="L105"/>
  <c r="L151"/>
  <c r="L160"/>
  <c r="L168"/>
  <c r="L176"/>
  <c r="L184"/>
  <c r="L193"/>
  <c r="L200"/>
  <c r="L208"/>
  <c r="L216"/>
  <c r="L166"/>
  <c r="K143"/>
  <c r="L143" s="1"/>
  <c r="L146"/>
  <c r="K147"/>
  <c r="L147" s="1"/>
  <c r="K149"/>
  <c r="L149" s="1"/>
  <c r="K151"/>
  <c r="K154"/>
  <c r="L154" s="1"/>
  <c r="K156"/>
  <c r="L156" s="1"/>
  <c r="K158"/>
  <c r="L158" s="1"/>
  <c r="K160"/>
  <c r="K162"/>
  <c r="L162" s="1"/>
  <c r="K164"/>
  <c r="L164" s="1"/>
  <c r="K166"/>
  <c r="K168"/>
  <c r="K170"/>
  <c r="L170" s="1"/>
  <c r="K172"/>
  <c r="L172" s="1"/>
  <c r="K174"/>
  <c r="L174" s="1"/>
  <c r="K176"/>
  <c r="K178"/>
  <c r="L178" s="1"/>
  <c r="K180"/>
  <c r="L180" s="1"/>
  <c r="K182"/>
  <c r="L182" s="1"/>
  <c r="K184"/>
  <c r="K186"/>
  <c r="L186" s="1"/>
  <c r="K189"/>
  <c r="L189" s="1"/>
  <c r="K191"/>
  <c r="L191" s="1"/>
  <c r="K193"/>
  <c r="K195"/>
  <c r="L195" s="1"/>
  <c r="K197"/>
  <c r="L197" s="1"/>
  <c r="K198"/>
  <c r="L198" s="1"/>
  <c r="K200"/>
  <c r="K202"/>
  <c r="L202" s="1"/>
  <c r="K204"/>
  <c r="L204" s="1"/>
  <c r="K206"/>
  <c r="L206" s="1"/>
  <c r="K208"/>
  <c r="K210"/>
  <c r="L210" s="1"/>
  <c r="K212"/>
  <c r="L212" s="1"/>
  <c r="K214"/>
  <c r="L214" s="1"/>
  <c r="K216"/>
  <c r="J217"/>
  <c r="A54" i="27"/>
  <c r="A92"/>
  <c r="K92"/>
  <c r="L92" s="1"/>
  <c r="J143"/>
  <c r="K143" s="1"/>
  <c r="L143" s="1"/>
  <c r="J217"/>
  <c r="K217" s="1"/>
  <c r="L217" s="1"/>
  <c r="J50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4" s="1"/>
  <c r="A85" s="1"/>
  <c r="A86" s="1"/>
  <c r="A87" s="1"/>
  <c r="A88" s="1"/>
  <c r="A89" s="1"/>
  <c r="A90" s="1"/>
  <c r="A91" s="1"/>
  <c r="A93" s="1"/>
  <c r="A94" s="1"/>
  <c r="A95" s="1"/>
  <c r="A96" s="1"/>
  <c r="A97" s="1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37"/>
  <c r="L84"/>
  <c r="L85"/>
  <c r="A198"/>
  <c r="L25"/>
  <c r="L26"/>
  <c r="L27"/>
  <c r="L28"/>
  <c r="L29"/>
  <c r="L30"/>
  <c r="L31"/>
  <c r="L32"/>
  <c r="L33"/>
  <c r="L34"/>
  <c r="L35"/>
  <c r="L36"/>
  <c r="L38"/>
  <c r="L39"/>
  <c r="L40"/>
  <c r="L41"/>
  <c r="L42"/>
  <c r="L43"/>
  <c r="L44"/>
  <c r="L45"/>
  <c r="L46"/>
  <c r="L47"/>
  <c r="L49"/>
  <c r="K101"/>
  <c r="L101" s="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8"/>
  <c r="L156"/>
  <c r="L160"/>
  <c r="L164"/>
  <c r="L168"/>
  <c r="L172"/>
  <c r="L176"/>
  <c r="L180"/>
  <c r="L184"/>
  <c r="K189"/>
  <c r="L189" s="1"/>
  <c r="L191"/>
  <c r="L195"/>
  <c r="L199"/>
  <c r="L203"/>
  <c r="L207"/>
  <c r="L211"/>
  <c r="L215"/>
  <c r="L146"/>
  <c r="J187"/>
  <c r="L150"/>
  <c r="L154"/>
  <c r="L158"/>
  <c r="L162"/>
  <c r="L166"/>
  <c r="L170"/>
  <c r="L174"/>
  <c r="L178"/>
  <c r="L182"/>
  <c r="L186"/>
  <c r="L193"/>
  <c r="L197"/>
  <c r="L201"/>
  <c r="L205"/>
  <c r="L209"/>
  <c r="L213"/>
  <c r="A138"/>
  <c r="A139" s="1"/>
  <c r="A140" s="1"/>
  <c r="A141" s="1"/>
  <c r="A142" s="1"/>
  <c r="K187"/>
  <c r="L187" s="1"/>
  <c r="J98"/>
  <c r="K53"/>
  <c r="L53" s="1"/>
  <c r="K86"/>
  <c r="L86" s="1"/>
  <c r="L6"/>
  <c r="L7"/>
  <c r="L8"/>
  <c r="L9"/>
  <c r="L10"/>
  <c r="L12"/>
  <c r="L13"/>
  <c r="L17"/>
  <c r="L18"/>
  <c r="L20"/>
  <c r="L21"/>
  <c r="L22"/>
  <c r="L23"/>
  <c r="K5"/>
  <c r="K11"/>
  <c r="L11" s="1"/>
  <c r="K14"/>
  <c r="L14" s="1"/>
  <c r="K15"/>
  <c r="L15" s="1"/>
  <c r="K16"/>
  <c r="L16" s="1"/>
  <c r="K19"/>
  <c r="L19" s="1"/>
  <c r="K24"/>
  <c r="L24" s="1"/>
  <c r="K87"/>
  <c r="L87" s="1"/>
  <c r="K88"/>
  <c r="L88" s="1"/>
  <c r="K89"/>
  <c r="L89" s="1"/>
  <c r="K90"/>
  <c r="L90" s="1"/>
  <c r="K91"/>
  <c r="L91" s="1"/>
  <c r="K48"/>
  <c r="L48" s="1"/>
  <c r="K93"/>
  <c r="L93" s="1"/>
  <c r="K94"/>
  <c r="L94" s="1"/>
  <c r="K95"/>
  <c r="L95" s="1"/>
  <c r="K96"/>
  <c r="L96" s="1"/>
  <c r="K97"/>
  <c r="L97" s="1"/>
  <c r="K147"/>
  <c r="L147" s="1"/>
  <c r="K149"/>
  <c r="L149" s="1"/>
  <c r="K151"/>
  <c r="L151" s="1"/>
  <c r="K153"/>
  <c r="L153" s="1"/>
  <c r="K155"/>
  <c r="L155" s="1"/>
  <c r="K157"/>
  <c r="L157" s="1"/>
  <c r="K159"/>
  <c r="L159" s="1"/>
  <c r="K161"/>
  <c r="L161" s="1"/>
  <c r="K163"/>
  <c r="L163" s="1"/>
  <c r="K165"/>
  <c r="L165" s="1"/>
  <c r="K167"/>
  <c r="L167" s="1"/>
  <c r="K169"/>
  <c r="L169" s="1"/>
  <c r="K171"/>
  <c r="L171" s="1"/>
  <c r="K173"/>
  <c r="L173" s="1"/>
  <c r="K175"/>
  <c r="L175" s="1"/>
  <c r="K177"/>
  <c r="L177" s="1"/>
  <c r="K179"/>
  <c r="L179" s="1"/>
  <c r="K181"/>
  <c r="L181" s="1"/>
  <c r="K183"/>
  <c r="L183" s="1"/>
  <c r="K185"/>
  <c r="L185" s="1"/>
  <c r="K190"/>
  <c r="L190" s="1"/>
  <c r="K192"/>
  <c r="L192" s="1"/>
  <c r="K194"/>
  <c r="L194" s="1"/>
  <c r="K196"/>
  <c r="L196" s="1"/>
  <c r="K200"/>
  <c r="L200" s="1"/>
  <c r="K202"/>
  <c r="L202" s="1"/>
  <c r="K204"/>
  <c r="L204" s="1"/>
  <c r="K206"/>
  <c r="L206" s="1"/>
  <c r="K208"/>
  <c r="L208" s="1"/>
  <c r="K210"/>
  <c r="L210" s="1"/>
  <c r="K212"/>
  <c r="L212" s="1"/>
  <c r="K214"/>
  <c r="L214" s="1"/>
  <c r="K216"/>
  <c r="L216" s="1"/>
  <c r="K5" i="26"/>
  <c r="L5" s="1"/>
  <c r="K6"/>
  <c r="L6" s="1"/>
  <c r="K7"/>
  <c r="L7" s="1"/>
  <c r="K8"/>
  <c r="L8" s="1"/>
  <c r="A7"/>
  <c r="A5"/>
  <c r="L93" i="21"/>
  <c r="K217" i="28" l="1"/>
  <c r="L217"/>
  <c r="A198"/>
  <c r="A30"/>
  <c r="A31" s="1"/>
  <c r="A32" s="1"/>
  <c r="A33" s="1"/>
  <c r="A34" s="1"/>
  <c r="A35" s="1"/>
  <c r="A36" s="1"/>
  <c r="A37" s="1"/>
  <c r="K98"/>
  <c r="L98"/>
  <c r="K50"/>
  <c r="L5"/>
  <c r="L50" s="1"/>
  <c r="K50" i="27"/>
  <c r="K98"/>
  <c r="L98" s="1"/>
  <c r="L5"/>
  <c r="L50" s="1"/>
  <c r="A8" i="26"/>
  <c r="J214" i="21"/>
  <c r="K214" s="1"/>
  <c r="A84" i="28" l="1"/>
  <c r="A85" s="1"/>
  <c r="A86" s="1"/>
  <c r="A87" s="1"/>
  <c r="A88" s="1"/>
  <c r="A89" s="1"/>
  <c r="A90" s="1"/>
  <c r="A91" s="1"/>
  <c r="A38"/>
  <c r="A39" s="1"/>
  <c r="A40" s="1"/>
  <c r="A41" s="1"/>
  <c r="A42" s="1"/>
  <c r="A43" s="1"/>
  <c r="A44" s="1"/>
  <c r="A45" s="1"/>
  <c r="A46" s="1"/>
  <c r="A47" s="1"/>
  <c r="A6" i="26"/>
  <c r="L214" i="21"/>
  <c r="A138" i="28" l="1"/>
  <c r="A139" s="1"/>
  <c r="A140" s="1"/>
  <c r="A141" s="1"/>
  <c r="A142" s="1"/>
  <c r="A48"/>
  <c r="J102" i="21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2"/>
  <c r="J133"/>
  <c r="J134"/>
  <c r="J135"/>
  <c r="J136"/>
  <c r="J47"/>
  <c r="J138"/>
  <c r="J139"/>
  <c r="J140"/>
  <c r="J141"/>
  <c r="J142"/>
  <c r="A93" i="28" l="1"/>
  <c r="A94" s="1"/>
  <c r="A95" s="1"/>
  <c r="A96" s="1"/>
  <c r="A97" s="1"/>
  <c r="A49"/>
  <c r="J209" i="21"/>
  <c r="K209" s="1"/>
  <c r="J208"/>
  <c r="K208" s="1"/>
  <c r="J207"/>
  <c r="K207" s="1"/>
  <c r="J206"/>
  <c r="K206" s="1"/>
  <c r="K138"/>
  <c r="J205"/>
  <c r="J204"/>
  <c r="K204" l="1"/>
  <c r="L204" s="1"/>
  <c r="K205"/>
  <c r="L205" s="1"/>
  <c r="L209"/>
  <c r="L208"/>
  <c r="L207"/>
  <c r="L206"/>
  <c r="L138"/>
  <c r="K47"/>
  <c r="L47" s="1"/>
  <c r="J201"/>
  <c r="K201" s="1"/>
  <c r="J200"/>
  <c r="K200" s="1"/>
  <c r="J87"/>
  <c r="K87" s="1"/>
  <c r="J86"/>
  <c r="K86" s="1"/>
  <c r="L87" l="1"/>
  <c r="L200"/>
  <c r="L201"/>
  <c r="L86"/>
  <c r="J191" l="1"/>
  <c r="K191" s="1"/>
  <c r="L191" s="1"/>
  <c r="J158"/>
  <c r="J171"/>
  <c r="K171" s="1"/>
  <c r="K158" l="1"/>
  <c r="L158" s="1"/>
  <c r="L171"/>
  <c r="J199" l="1"/>
  <c r="K199" s="1"/>
  <c r="J198"/>
  <c r="J197"/>
  <c r="K197" s="1"/>
  <c r="J196"/>
  <c r="J195"/>
  <c r="K195" s="1"/>
  <c r="J202"/>
  <c r="J216"/>
  <c r="K216" s="1"/>
  <c r="J215"/>
  <c r="J203"/>
  <c r="K203" s="1"/>
  <c r="J194"/>
  <c r="K194" s="1"/>
  <c r="J193"/>
  <c r="J192"/>
  <c r="K192" s="1"/>
  <c r="J157"/>
  <c r="J190"/>
  <c r="J189"/>
  <c r="J150"/>
  <c r="K102"/>
  <c r="J149"/>
  <c r="J147"/>
  <c r="K147" s="1"/>
  <c r="J153"/>
  <c r="J146"/>
  <c r="J167"/>
  <c r="J165"/>
  <c r="J166"/>
  <c r="K166" s="1"/>
  <c r="J211"/>
  <c r="K211" s="1"/>
  <c r="J213"/>
  <c r="K213" s="1"/>
  <c r="K189" l="1"/>
  <c r="L189" s="1"/>
  <c r="K146"/>
  <c r="L146" s="1"/>
  <c r="K190"/>
  <c r="L190" s="1"/>
  <c r="K202"/>
  <c r="L202" s="1"/>
  <c r="K196"/>
  <c r="L196" s="1"/>
  <c r="K198"/>
  <c r="L198" s="1"/>
  <c r="L194"/>
  <c r="L203"/>
  <c r="L192"/>
  <c r="L216"/>
  <c r="L195"/>
  <c r="L197"/>
  <c r="L199"/>
  <c r="K215"/>
  <c r="L215" s="1"/>
  <c r="K157"/>
  <c r="L157" s="1"/>
  <c r="K193"/>
  <c r="L193" s="1"/>
  <c r="L211"/>
  <c r="L213"/>
  <c r="L102"/>
  <c r="L166"/>
  <c r="K167"/>
  <c r="L167" s="1"/>
  <c r="L147"/>
  <c r="K153"/>
  <c r="L153" s="1"/>
  <c r="K149"/>
  <c r="L149" s="1"/>
  <c r="K150"/>
  <c r="L150" s="1"/>
  <c r="K165"/>
  <c r="L165" s="1"/>
  <c r="K142"/>
  <c r="L142" s="1"/>
  <c r="A102" l="1"/>
  <c r="J164"/>
  <c r="J163"/>
  <c r="K163" s="1"/>
  <c r="J162"/>
  <c r="K162" s="1"/>
  <c r="J161"/>
  <c r="K161" s="1"/>
  <c r="J160"/>
  <c r="J172"/>
  <c r="J184"/>
  <c r="K184" s="1"/>
  <c r="J186"/>
  <c r="K186" s="1"/>
  <c r="J185"/>
  <c r="K185" s="1"/>
  <c r="J170"/>
  <c r="J71"/>
  <c r="J70"/>
  <c r="K70" s="1"/>
  <c r="J159"/>
  <c r="K159" s="1"/>
  <c r="K115"/>
  <c r="J156"/>
  <c r="K156" s="1"/>
  <c r="J155"/>
  <c r="K155" s="1"/>
  <c r="J154"/>
  <c r="A103" l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K154"/>
  <c r="L154" s="1"/>
  <c r="L155"/>
  <c r="K113"/>
  <c r="L113" s="1"/>
  <c r="L159"/>
  <c r="K71"/>
  <c r="L71" s="1"/>
  <c r="K170"/>
  <c r="L170" s="1"/>
  <c r="L186"/>
  <c r="K172"/>
  <c r="L172" s="1"/>
  <c r="K160"/>
  <c r="L160" s="1"/>
  <c r="L162"/>
  <c r="K164"/>
  <c r="L164" s="1"/>
  <c r="L161"/>
  <c r="L163"/>
  <c r="L185"/>
  <c r="L184"/>
  <c r="L156"/>
  <c r="L115"/>
  <c r="L70"/>
  <c r="A131" l="1"/>
  <c r="A132" s="1"/>
  <c r="A133" s="1"/>
  <c r="A134" s="1"/>
  <c r="A135" s="1"/>
  <c r="A136" s="1"/>
  <c r="A137" s="1"/>
  <c r="J175"/>
  <c r="J178"/>
  <c r="K178" s="1"/>
  <c r="J177"/>
  <c r="K177" s="1"/>
  <c r="K140"/>
  <c r="J173"/>
  <c r="J179"/>
  <c r="K179" s="1"/>
  <c r="J176"/>
  <c r="K176" s="1"/>
  <c r="J181"/>
  <c r="K181" s="1"/>
  <c r="J180"/>
  <c r="J183"/>
  <c r="K183" s="1"/>
  <c r="J182"/>
  <c r="K182" s="1"/>
  <c r="J169"/>
  <c r="K169" s="1"/>
  <c r="J168"/>
  <c r="K168" s="1"/>
  <c r="J131"/>
  <c r="J152"/>
  <c r="K152" s="1"/>
  <c r="J101"/>
  <c r="J151"/>
  <c r="J148"/>
  <c r="K151" l="1"/>
  <c r="L151" s="1"/>
  <c r="K131"/>
  <c r="L131" s="1"/>
  <c r="L169"/>
  <c r="L182"/>
  <c r="K180"/>
  <c r="L180" s="1"/>
  <c r="L176"/>
  <c r="K173"/>
  <c r="L173" s="1"/>
  <c r="L177"/>
  <c r="K175"/>
  <c r="L175" s="1"/>
  <c r="L181"/>
  <c r="L179"/>
  <c r="L140"/>
  <c r="L178"/>
  <c r="L183"/>
  <c r="L168"/>
  <c r="K148"/>
  <c r="L148" s="1"/>
  <c r="K101"/>
  <c r="L101" s="1"/>
  <c r="L152"/>
  <c r="E50"/>
  <c r="D98" l="1"/>
  <c r="K128" l="1"/>
  <c r="L128" s="1"/>
  <c r="J30" l="1"/>
  <c r="K133"/>
  <c r="K119"/>
  <c r="K118"/>
  <c r="K117"/>
  <c r="J212"/>
  <c r="J91"/>
  <c r="J59"/>
  <c r="J174"/>
  <c r="J58"/>
  <c r="K58" s="1"/>
  <c r="J56"/>
  <c r="K56" s="1"/>
  <c r="K141"/>
  <c r="K112"/>
  <c r="K110"/>
  <c r="K108"/>
  <c r="J89"/>
  <c r="K132"/>
  <c r="J88"/>
  <c r="J83"/>
  <c r="K83" s="1"/>
  <c r="J57"/>
  <c r="K130"/>
  <c r="J90"/>
  <c r="K90" s="1"/>
  <c r="K135"/>
  <c r="J54"/>
  <c r="J80"/>
  <c r="K80" s="1"/>
  <c r="J97"/>
  <c r="J78"/>
  <c r="K78" s="1"/>
  <c r="J77"/>
  <c r="J76"/>
  <c r="K76" s="1"/>
  <c r="J75"/>
  <c r="J85"/>
  <c r="K85" s="1"/>
  <c r="J74"/>
  <c r="J96"/>
  <c r="K96" s="1"/>
  <c r="J61"/>
  <c r="K61" s="1"/>
  <c r="J60"/>
  <c r="K60" s="1"/>
  <c r="J95"/>
  <c r="K95" s="1"/>
  <c r="J94"/>
  <c r="K94" s="1"/>
  <c r="J69"/>
  <c r="K69" s="1"/>
  <c r="J68"/>
  <c r="K68" s="1"/>
  <c r="J67"/>
  <c r="K67" s="1"/>
  <c r="J66"/>
  <c r="K66" s="1"/>
  <c r="J84"/>
  <c r="K84" s="1"/>
  <c r="J65"/>
  <c r="K65" s="1"/>
  <c r="J64"/>
  <c r="K64" s="1"/>
  <c r="J63"/>
  <c r="K63" s="1"/>
  <c r="J62"/>
  <c r="J55"/>
  <c r="K55" s="1"/>
  <c r="J48"/>
  <c r="K48" s="1"/>
  <c r="J49"/>
  <c r="K49" s="1"/>
  <c r="J82"/>
  <c r="K82" s="1"/>
  <c r="J210"/>
  <c r="J53"/>
  <c r="J79"/>
  <c r="K79" s="1"/>
  <c r="J81"/>
  <c r="K81" s="1"/>
  <c r="K134"/>
  <c r="J137"/>
  <c r="J92"/>
  <c r="K92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6"/>
  <c r="K36" s="1"/>
  <c r="J34"/>
  <c r="K34" s="1"/>
  <c r="J33"/>
  <c r="K33" s="1"/>
  <c r="J32"/>
  <c r="K32" s="1"/>
  <c r="J37"/>
  <c r="K37" s="1"/>
  <c r="J35"/>
  <c r="K35" s="1"/>
  <c r="J31"/>
  <c r="K31" s="1"/>
  <c r="J29"/>
  <c r="K29" s="1"/>
  <c r="J28"/>
  <c r="J27"/>
  <c r="K27" s="1"/>
  <c r="J26"/>
  <c r="J25"/>
  <c r="K25" s="1"/>
  <c r="J24"/>
  <c r="J23"/>
  <c r="K23" s="1"/>
  <c r="J22"/>
  <c r="K22" s="1"/>
  <c r="J21"/>
  <c r="K21" s="1"/>
  <c r="J20"/>
  <c r="J19"/>
  <c r="K19" s="1"/>
  <c r="J18"/>
  <c r="K18" s="1"/>
  <c r="J17"/>
  <c r="K17" s="1"/>
  <c r="J16"/>
  <c r="K16" s="1"/>
  <c r="J73"/>
  <c r="K73" s="1"/>
  <c r="J72"/>
  <c r="K72" s="1"/>
  <c r="J15"/>
  <c r="K15" s="1"/>
  <c r="J14"/>
  <c r="K14" s="1"/>
  <c r="J13"/>
  <c r="K13" s="1"/>
  <c r="J12"/>
  <c r="K12" s="1"/>
  <c r="J11"/>
  <c r="K11" s="1"/>
  <c r="J10"/>
  <c r="K10" s="1"/>
  <c r="J9"/>
  <c r="J8"/>
  <c r="K8" s="1"/>
  <c r="J7"/>
  <c r="K7" s="1"/>
  <c r="J6"/>
  <c r="K6" s="1"/>
  <c r="A6"/>
  <c r="A7" s="1"/>
  <c r="A8" s="1"/>
  <c r="A9" s="1"/>
  <c r="A10" s="1"/>
  <c r="A11" s="1"/>
  <c r="A12" s="1"/>
  <c r="A13" s="1"/>
  <c r="A14" s="1"/>
  <c r="A15" s="1"/>
  <c r="J5"/>
  <c r="K137" l="1"/>
  <c r="K210"/>
  <c r="L210" s="1"/>
  <c r="J217"/>
  <c r="J187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K174"/>
  <c r="L174" s="1"/>
  <c r="J143"/>
  <c r="K120"/>
  <c r="L120" s="1"/>
  <c r="K125"/>
  <c r="L125" s="1"/>
  <c r="K75"/>
  <c r="L75" s="1"/>
  <c r="K77"/>
  <c r="L77" s="1"/>
  <c r="K97"/>
  <c r="L97" s="1"/>
  <c r="K62"/>
  <c r="L62" s="1"/>
  <c r="K74"/>
  <c r="L74" s="1"/>
  <c r="K20"/>
  <c r="L20" s="1"/>
  <c r="K24"/>
  <c r="L24" s="1"/>
  <c r="K26"/>
  <c r="L26" s="1"/>
  <c r="K28"/>
  <c r="L28" s="1"/>
  <c r="K9"/>
  <c r="L9" s="1"/>
  <c r="K53"/>
  <c r="L53" s="1"/>
  <c r="J98"/>
  <c r="K5"/>
  <c r="L5" s="1"/>
  <c r="J50"/>
  <c r="K30"/>
  <c r="L30" s="1"/>
  <c r="L6"/>
  <c r="L7"/>
  <c r="L8"/>
  <c r="L10"/>
  <c r="L11"/>
  <c r="L12"/>
  <c r="L13"/>
  <c r="L14"/>
  <c r="L15"/>
  <c r="L72"/>
  <c r="L73"/>
  <c r="L16"/>
  <c r="L17"/>
  <c r="L18"/>
  <c r="L19"/>
  <c r="L21"/>
  <c r="L22"/>
  <c r="L23"/>
  <c r="L25"/>
  <c r="L27"/>
  <c r="L29"/>
  <c r="L31"/>
  <c r="L35"/>
  <c r="L37"/>
  <c r="L32"/>
  <c r="L33"/>
  <c r="L34"/>
  <c r="L36"/>
  <c r="L38"/>
  <c r="L39"/>
  <c r="L40"/>
  <c r="L41"/>
  <c r="L42"/>
  <c r="L43"/>
  <c r="L44"/>
  <c r="L45"/>
  <c r="L46"/>
  <c r="L92"/>
  <c r="K54"/>
  <c r="L54" s="1"/>
  <c r="K103"/>
  <c r="L103" s="1"/>
  <c r="K139"/>
  <c r="L139" s="1"/>
  <c r="K136"/>
  <c r="L136" s="1"/>
  <c r="K57"/>
  <c r="L57" s="1"/>
  <c r="K104"/>
  <c r="L104" s="1"/>
  <c r="K105"/>
  <c r="L105" s="1"/>
  <c r="K88"/>
  <c r="L88" s="1"/>
  <c r="K89"/>
  <c r="L89" s="1"/>
  <c r="K107"/>
  <c r="L107" s="1"/>
  <c r="K109"/>
  <c r="L109" s="1"/>
  <c r="K111"/>
  <c r="L111" s="1"/>
  <c r="K106"/>
  <c r="L106" s="1"/>
  <c r="K114"/>
  <c r="L114" s="1"/>
  <c r="K116"/>
  <c r="L116" s="1"/>
  <c r="K121"/>
  <c r="L121" s="1"/>
  <c r="K122"/>
  <c r="L122" s="1"/>
  <c r="K123"/>
  <c r="L123" s="1"/>
  <c r="K124"/>
  <c r="L124" s="1"/>
  <c r="K126"/>
  <c r="L126" s="1"/>
  <c r="K127"/>
  <c r="L127" s="1"/>
  <c r="K129"/>
  <c r="L129" s="1"/>
  <c r="L141"/>
  <c r="L56"/>
  <c r="L58"/>
  <c r="K59"/>
  <c r="L59" s="1"/>
  <c r="L80"/>
  <c r="L135"/>
  <c r="L90"/>
  <c r="L130"/>
  <c r="L83"/>
  <c r="L132"/>
  <c r="L108"/>
  <c r="L110"/>
  <c r="L112"/>
  <c r="L117"/>
  <c r="L118"/>
  <c r="L119"/>
  <c r="L133"/>
  <c r="L137"/>
  <c r="L134"/>
  <c r="L81"/>
  <c r="L79"/>
  <c r="L82"/>
  <c r="L49"/>
  <c r="L48"/>
  <c r="L55"/>
  <c r="L63"/>
  <c r="L64"/>
  <c r="L65"/>
  <c r="L84"/>
  <c r="L66"/>
  <c r="L67"/>
  <c r="L68"/>
  <c r="L69"/>
  <c r="L94"/>
  <c r="L95"/>
  <c r="L60"/>
  <c r="L61"/>
  <c r="L96"/>
  <c r="L85"/>
  <c r="L76"/>
  <c r="L78"/>
  <c r="K91"/>
  <c r="L91" s="1"/>
  <c r="K212"/>
  <c r="L212" s="1"/>
  <c r="K217" l="1"/>
  <c r="L217" s="1"/>
  <c r="K187"/>
  <c r="L187" s="1"/>
  <c r="K143"/>
  <c r="L143" s="1"/>
  <c r="K98"/>
  <c r="L98" s="1"/>
  <c r="L50"/>
  <c r="K50"/>
  <c r="A138" l="1"/>
  <c r="A139" s="1"/>
  <c r="A140" s="1"/>
  <c r="A141" s="1"/>
  <c r="A142" s="1"/>
  <c r="A53" l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</calcChain>
</file>

<file path=xl/sharedStrings.xml><?xml version="1.0" encoding="utf-8"?>
<sst xmlns="http://schemas.openxmlformats.org/spreadsheetml/2006/main" count="1876" uniqueCount="255">
  <si>
    <t>№ п/п</t>
  </si>
  <si>
    <t>Адрес</t>
  </si>
  <si>
    <t>количество этажей</t>
  </si>
  <si>
    <t>стоимость работ, руб.</t>
  </si>
  <si>
    <t>Управляющая компания</t>
  </si>
  <si>
    <t>стоимость работ на 1 подъезд, руб.</t>
  </si>
  <si>
    <t>год постройки</t>
  </si>
  <si>
    <t>всего, руб.</t>
  </si>
  <si>
    <t>МР, 10%</t>
  </si>
  <si>
    <t>РБ, 90%</t>
  </si>
  <si>
    <t>количество подъездов (всего)</t>
  </si>
  <si>
    <t>кол-во подъездов ремонтируемых (всего)</t>
  </si>
  <si>
    <t>ООО УК "Атлант"</t>
  </si>
  <si>
    <t>ООО УК "Алмаз"</t>
  </si>
  <si>
    <t>непосредственное управление</t>
  </si>
  <si>
    <t>д.Малиновка, ул.Школьная, д.3</t>
  </si>
  <si>
    <t>д.Малиновка, ул.Школьная, д.12</t>
  </si>
  <si>
    <t>г.Белебей, ул. площадка РТС, д.11</t>
  </si>
  <si>
    <t>ООО УК "Юность"</t>
  </si>
  <si>
    <t>г.Белебей, ул. им. С.Ф. Горохова, д.36</t>
  </si>
  <si>
    <t>ООО УК "ЖКС"</t>
  </si>
  <si>
    <t>г.Белебей, ул. им. С.Ф. Горохова, д.34</t>
  </si>
  <si>
    <t>ООО УК "Радуга"</t>
  </si>
  <si>
    <t>г.Белебей, ул. Уфимская, д.1А</t>
  </si>
  <si>
    <t>г.Белебей, ул. Тукаева, д.72</t>
  </si>
  <si>
    <t>г.Белебей, ул. Интернациональная, д.112</t>
  </si>
  <si>
    <t>г.Белебей, ул. Пионерская, д.65</t>
  </si>
  <si>
    <t>г.Белебей, ул. Интернациональная, д.67</t>
  </si>
  <si>
    <t>г.Белебей, ул. Фурманова, д.63</t>
  </si>
  <si>
    <t>г.Белебей, ул. Интернациональная, д.73</t>
  </si>
  <si>
    <t>ООО УК "Мой город"</t>
  </si>
  <si>
    <t>р.п. Приютово, ул. 50 лет ВЛКСМ, д.28А</t>
  </si>
  <si>
    <t>ООО УК Виктория</t>
  </si>
  <si>
    <t>ООО УК Алмаз</t>
  </si>
  <si>
    <t>р.п.Приютово, ул.Первомайская, д.23</t>
  </si>
  <si>
    <t>р.п.Приютово, ул.Первомайская, д.25</t>
  </si>
  <si>
    <t>р.п.Приютово, ул.Калинина, д.26А</t>
  </si>
  <si>
    <t>р.п.Приютово, ул.Карла Маркса, д.10</t>
  </si>
  <si>
    <t>ООО УК Атлант</t>
  </si>
  <si>
    <t>р.п.Приютово, ул.Первомайская, д.14</t>
  </si>
  <si>
    <t>р.п.Приютово, ул.Ленина, д.14</t>
  </si>
  <si>
    <t>р.п.Приютово, ул.Свердлова, д.7</t>
  </si>
  <si>
    <t>с.Аксаково, ул.Первомайская, д.63</t>
  </si>
  <si>
    <t>с.Аксаково, ул.Первомайская, д.67</t>
  </si>
  <si>
    <t>с.Анновка, ул.Советская, д.17</t>
  </si>
  <si>
    <t>с.Анновка, ул.Советская, д.19</t>
  </si>
  <si>
    <t>стандартный</t>
  </si>
  <si>
    <t>г.Белебей, ул.Революционеров, 20</t>
  </si>
  <si>
    <t>г.Белебей, ул.им.В.И.Ленина, д.42</t>
  </si>
  <si>
    <t>г.Белебей, ул.им.В.И.Ленина, д.44</t>
  </si>
  <si>
    <t>р.п.Приютово, ул.Свердлова, д.11</t>
  </si>
  <si>
    <t>с. Баженово, ул. Советская, д.1</t>
  </si>
  <si>
    <t>с. ЦУП им. Максима Горького, ул. Мира, д. 2</t>
  </si>
  <si>
    <t>с. ЦУП им. Максима Горького, ул. Мира, д.3</t>
  </si>
  <si>
    <t>г.Белебей, ул.Тукаева, д.70</t>
  </si>
  <si>
    <t>г.Белебей, ул.им.В.И.Ленина, д.58</t>
  </si>
  <si>
    <t>с. Баженово, ул. Советская, д.3</t>
  </si>
  <si>
    <t>ООО УК "Виктория"</t>
  </si>
  <si>
    <t>ООО УК"Виктория"</t>
  </si>
  <si>
    <t>г.Белебей, ул. Революционеров, д.6</t>
  </si>
  <si>
    <t>Площадь  ремонтируемых клеток</t>
  </si>
  <si>
    <t>Итого</t>
  </si>
  <si>
    <t>год выполнения работ</t>
  </si>
  <si>
    <t>г.Белебей, ул.им. В.И Ленина, 17</t>
  </si>
  <si>
    <t>г.Белебей, ул. им. М.Г. Амирова, д.4/1</t>
  </si>
  <si>
    <t>г.Белебей, ул. Пионерская, д.54</t>
  </si>
  <si>
    <t>г.Белебей, ул.Восточная, д.68А</t>
  </si>
  <si>
    <t>ООО УК "Новосел"</t>
  </si>
  <si>
    <t>г.Белебей, ул.Восточная, д.70</t>
  </si>
  <si>
    <t>г.Белебей, ул.им.В.И. Ленина, 1А</t>
  </si>
  <si>
    <t>г.Белебей, ул.Пионерская, д.58</t>
  </si>
  <si>
    <t>г.Белебей, ул.Тукаева, д.79</t>
  </si>
  <si>
    <t>р.п.Приютово, ул.Карла Маркса, д.19</t>
  </si>
  <si>
    <t>р.п.Приютово, ул.Карла Маркса, д.27</t>
  </si>
  <si>
    <t>р.п.Приютово, ул.Ленина, д.20</t>
  </si>
  <si>
    <t>р.п.Приютово, ул.Ленина, д.26</t>
  </si>
  <si>
    <t>р.п.Приютово, ул.Парамонова, д.11</t>
  </si>
  <si>
    <t>с. Баженово, ул. Советская, д.6</t>
  </si>
  <si>
    <t>с. Баженово, ул. Советская, д.9</t>
  </si>
  <si>
    <t xml:space="preserve">с. Санатория Глуховского, ул. Центральная, д. 16
</t>
  </si>
  <si>
    <t>ООО "Новосел"</t>
  </si>
  <si>
    <t>г.Белебей, ул. им. М.Г. Амирова, 10</t>
  </si>
  <si>
    <t>г.Белебей, ул.Волгоградская, 13</t>
  </si>
  <si>
    <t>г.Белебей, ул.Волгоградская, д.4</t>
  </si>
  <si>
    <t>г.Белебей, ул.Красная, 132/1</t>
  </si>
  <si>
    <t>ООО УК «Агат»</t>
  </si>
  <si>
    <t>г.Белебей, ул.Революционеров, 26</t>
  </si>
  <si>
    <t>г.Белебей, ул.Советская, д.84</t>
  </si>
  <si>
    <t>г.Белебей, ул.Трудовая, д.74</t>
  </si>
  <si>
    <t>г.Белебей, ул.Трудовая, д.76</t>
  </si>
  <si>
    <t>г.Белебей, ул.Трудовая, д.78</t>
  </si>
  <si>
    <t>р.п.Приютово, ул.50 лет ВЛКСМ, д.24</t>
  </si>
  <si>
    <t>р.п.Приютово, ул.50 лет ВЛКСМ, д.26</t>
  </si>
  <si>
    <t>ООО УК "АЛМАЗ"</t>
  </si>
  <si>
    <t>р.п.Приютово, ул.Возкальная, д.6</t>
  </si>
  <si>
    <t>р.п.Приютово, ул.Магистральная, д.7</t>
  </si>
  <si>
    <t>р.п.Приютово, ул.Парамонова, д.4а</t>
  </si>
  <si>
    <t>р.п.Приютово, ул.Первомайская, д.1</t>
  </si>
  <si>
    <t>р.п.Приютово, ул.Свердлова, д.1</t>
  </si>
  <si>
    <t>с.Аксаково, ул.Мира, д.5</t>
  </si>
  <si>
    <t>с.Аксаково, ул.Мира, д.1</t>
  </si>
  <si>
    <t>с. Баженово, ул. Советская, д.2</t>
  </si>
  <si>
    <t>г.Белебей, ул.Волгоградская, д.6</t>
  </si>
  <si>
    <t>г.Белебей, ул.им.В.И.Ленина, д.56</t>
  </si>
  <si>
    <t>г.Белебей, ул.Интернациональная, д.59</t>
  </si>
  <si>
    <t>ООО УК "Жил-Центр"</t>
  </si>
  <si>
    <t>г.Белебей, ул.Комсомольская, д.11</t>
  </si>
  <si>
    <t>г.Белебей, ул.Красная, д.118</t>
  </si>
  <si>
    <t>г.Белебей, ул.Максимовой, д.41</t>
  </si>
  <si>
    <t>ООО УК "Жил-Сервис"</t>
  </si>
  <si>
    <t>г.Белебей, ул.Революционеров, д.10</t>
  </si>
  <si>
    <t>г.Белебей, ул.Революционеров, д.1А</t>
  </si>
  <si>
    <t>г.Белебей, ул.Революционеров, д.34</t>
  </si>
  <si>
    <t>ООО УК «Мой город»</t>
  </si>
  <si>
    <t>г.Белебей, ул.Советская, 117</t>
  </si>
  <si>
    <t>г.Белебей, ул.Фурманова, д.73</t>
  </si>
  <si>
    <t>ООО УК "Агат"</t>
  </si>
  <si>
    <t>р.п.Приютово, ул.50 лет ВЛКСМ, д.11</t>
  </si>
  <si>
    <t>р.п.Приютово, ул.50 лет ВЛКСМ, д.30</t>
  </si>
  <si>
    <t>р.п.Приютово, бульвар Мира, д.12</t>
  </si>
  <si>
    <t>р.п.Приютово, ул.Карла Маркса, д.8</t>
  </si>
  <si>
    <t>р.п.Приютово, ул.Карла Маркса, д.13</t>
  </si>
  <si>
    <t>р.п.Приютово, ул.Карла Маркса, д.21</t>
  </si>
  <si>
    <t>р.п.Приютово, ул.Карла Маркса, д.24а</t>
  </si>
  <si>
    <t>р.п.Приютово, ул.Карла Маркса, д.28</t>
  </si>
  <si>
    <t>р.п.Приютово, ул.Карла Маркса, д.32</t>
  </si>
  <si>
    <t>р.п.Приютово, ул.Карла Маркса, д.33</t>
  </si>
  <si>
    <t>р.п.Приютово, ул.Калинина, д.10</t>
  </si>
  <si>
    <t>р.п.Приютово, ул.Парамонова, д.12</t>
  </si>
  <si>
    <t>ООО УК " Виктория"</t>
  </si>
  <si>
    <t>р.п.Приютово, ул.Парамонова, д.28</t>
  </si>
  <si>
    <t>р.п.Приютово, ул.Первомайская, д.1а</t>
  </si>
  <si>
    <t>р.п.Приютово, ул.Первомайская, д.3</t>
  </si>
  <si>
    <t>р.п.Приютово, ул.Первомайская , д.11а</t>
  </si>
  <si>
    <t>р.п.Приютово, ул.Первомайская, д.13</t>
  </si>
  <si>
    <t>с.Аксаково, ул.Первомайская, д.20</t>
  </si>
  <si>
    <t>с.Аксаково, ул.Садовая, д.35</t>
  </si>
  <si>
    <t>с. Баженово, ул. Советская, д.4</t>
  </si>
  <si>
    <t xml:space="preserve">с. Санатория Глуховского, ул. Строителей, д. 2
</t>
  </si>
  <si>
    <t xml:space="preserve">с. Санатория Глуховского, ул. Строителей, д. 4
</t>
  </si>
  <si>
    <t>нестандартный</t>
  </si>
  <si>
    <t>р.п.Приютово, ул.Парамонова, д.32</t>
  </si>
  <si>
    <t>р.п.Приютово, ул.Парамонова, д.32а</t>
  </si>
  <si>
    <t>р.п.Приютово, ул.Парамонова, д.34</t>
  </si>
  <si>
    <t>р.п.Приютово, ул.Парамонова, д.11а</t>
  </si>
  <si>
    <t>ООО УК "Сатурн"</t>
  </si>
  <si>
    <t xml:space="preserve"> </t>
  </si>
  <si>
    <t>р.п.Приютово, ул.Первомайская, д.7В</t>
  </si>
  <si>
    <t>р.п.Приютово, ул.Первомайская, д.5А</t>
  </si>
  <si>
    <t>Предполагаемый адресный перечень подъездов многоквартирных домов, ремонтируемых в 2020-24 годы по МР Белебеевский район РБ</t>
  </si>
  <si>
    <t>ООО УК"Новосел"</t>
  </si>
  <si>
    <t>р.п. Приютово, ул. Островского, д.25</t>
  </si>
  <si>
    <t>р.п.Приютово, ул. Карла Маркса, д.17</t>
  </si>
  <si>
    <t>р.п.Приютово, ул. Парамонова, д.4</t>
  </si>
  <si>
    <t>р.п.Приютово, ул. Парамонова, д.6</t>
  </si>
  <si>
    <t>р.п.Приютово, ул. Парамонова, д.8</t>
  </si>
  <si>
    <t>р.п.Приютово, ул. Парамонова, д.26</t>
  </si>
  <si>
    <t>р.п.Приютово, ул. Первомайская, д.5</t>
  </si>
  <si>
    <t>р.п.Приютово, ул. Первомайская, д.7</t>
  </si>
  <si>
    <t>р.п.Приютово, ул. Первомайская, д.7А</t>
  </si>
  <si>
    <t>р.п.Приютово, ул. Первомайская, д.8</t>
  </si>
  <si>
    <t xml:space="preserve">с. Санатория Глуховского, ул. Строителей, д. 3
</t>
  </si>
  <si>
    <t>д.Малиновка, ул.Школьная, д.8</t>
  </si>
  <si>
    <t>д.Малиновка, ул.Школьная, д.10</t>
  </si>
  <si>
    <t>г.Белебей, ул. Тукаева, д.68</t>
  </si>
  <si>
    <t>г.Белебей, ул. им. В.И. Ленина, д.32</t>
  </si>
  <si>
    <t>г.Белебей, ул. Фурманова, д.65</t>
  </si>
  <si>
    <t>г.Белебей, ул. Фурманова, д.67</t>
  </si>
  <si>
    <t>г.Белебей, ул. Тукаева, д.64</t>
  </si>
  <si>
    <t>г.Белебей, ул. Шапошникова, д.44</t>
  </si>
  <si>
    <t>г.Белебей, ул.Советская , д.71</t>
  </si>
  <si>
    <t>г.Белебей, ул.Советская, д.67</t>
  </si>
  <si>
    <t>г.Белебей, ул.Войкова, д.109</t>
  </si>
  <si>
    <t>г.Белебей, ул.Пионерская , д.50</t>
  </si>
  <si>
    <t>г.Белебей, ул.им.С.Ф. Горохова, д.38</t>
  </si>
  <si>
    <t>г.Белебей, ул.им. В.И. Ленина, д.5</t>
  </si>
  <si>
    <t>г.Белебей, ул.Революционеров, д.14</t>
  </si>
  <si>
    <t>г.Белебей, ул.Революционеров, д.16</t>
  </si>
  <si>
    <t>г.Белебей, ул.Интернациональная, д.73Б</t>
  </si>
  <si>
    <t>г.Белебей, ул.Фурманова, д.96/1</t>
  </si>
  <si>
    <t>г.Белебей, ул.Фурманова, д.100</t>
  </si>
  <si>
    <t>стандартные</t>
  </si>
  <si>
    <t>с.Баженово, ул.Советская д.8</t>
  </si>
  <si>
    <t>с.Баженово, ул.Советская д.10</t>
  </si>
  <si>
    <t>Стандартные</t>
  </si>
  <si>
    <t>с.Аксаково, ул.Пограничная, д.7/1</t>
  </si>
  <si>
    <t>с.Аксаково, ул.Садовая, д.37</t>
  </si>
  <si>
    <t>с.Баженово, ул.Советская, д.5</t>
  </si>
  <si>
    <t>с.Баженово, ул.Советская, д.7</t>
  </si>
  <si>
    <t>с. ЦУ племзавода им Максима Горького, ул. Мира, д.1</t>
  </si>
  <si>
    <t>с. ЦУ племзавода им Максима Горького, ул. Мира, д.4</t>
  </si>
  <si>
    <t>с. Санатория Глуховского, ул. Ленина, д.7</t>
  </si>
  <si>
    <t>с. Санатория Глуховского, ул. Ленина, д.9</t>
  </si>
  <si>
    <t>р.п.Приютово, ул. 50 лет ВЛКСМ, д.15</t>
  </si>
  <si>
    <t>р.п.Приютово, ул. 50 лет ВЛКСМ, д.23</t>
  </si>
  <si>
    <t>р.п.Приютово, ул. 50 лет ВЛКСМ, д.25</t>
  </si>
  <si>
    <t>р.п.Приютово, ул.Карла Маркса, д.20</t>
  </si>
  <si>
    <t>р.п.Приютово, ул.Свердлова, д.12</t>
  </si>
  <si>
    <t>р.п.Приютово, бульвар Мира, д.13</t>
  </si>
  <si>
    <t>р.п.Приютово, бульвар Мира, д.20</t>
  </si>
  <si>
    <t>р.п.Приютово, ул.Магистральная, д.9</t>
  </si>
  <si>
    <t>р.п.Приютово, ул.Карла Маркса, д.25а</t>
  </si>
  <si>
    <t>р.п.Приютово, ул.Парамонова, д.30</t>
  </si>
  <si>
    <t>р.п.Приютово, ул.Первомайская, д.7Б</t>
  </si>
  <si>
    <t>р.п.Приютово, ул.Шевченко, д.2а</t>
  </si>
  <si>
    <t>р.п.Приютово, ул.Шевченко, д.2б</t>
  </si>
  <si>
    <t>р.п.Приютово, ул.Маяковского, д.10</t>
  </si>
  <si>
    <t>р.п.Приютово, ул.Парамонова, д.22</t>
  </si>
  <si>
    <t>р.п.Приютово, ул.Первомайская, 10</t>
  </si>
  <si>
    <t>р.п.Приютово, ул.Первомайская, 13А</t>
  </si>
  <si>
    <t>р.п.Приютово, ул.Первомайская, 15</t>
  </si>
  <si>
    <t>р.п.Приютово, ул.Свердлова, д.6</t>
  </si>
  <si>
    <t>р.п.Приютово, ул.Магистральная, д.1Б</t>
  </si>
  <si>
    <t>г.Белебей, ул.площадка РТС, д.4</t>
  </si>
  <si>
    <t>г.Белебей, ул.площадка РТС, д.6</t>
  </si>
  <si>
    <t>г.Белебей, ул.площадка РТС, д.7</t>
  </si>
  <si>
    <t>г.Белебей, ул.площадка РТС, д.12</t>
  </si>
  <si>
    <t>г.Белебей, ул. Уфимская, д.3А</t>
  </si>
  <si>
    <t>г.Белебей, ул.Советская, д.121</t>
  </si>
  <si>
    <t>г.Белебей, ул.Советская, д.64А</t>
  </si>
  <si>
    <t>г.Белебей, ул.Советская, д.63</t>
  </si>
  <si>
    <t>г.Белебей, ул.Лесная, д.43</t>
  </si>
  <si>
    <t>г.Белебей, ул.Максимовой, д.18</t>
  </si>
  <si>
    <t>г.Белебей, ул.им. В.И. Ленина, д.7А</t>
  </si>
  <si>
    <t>г.Белебей, ул.Фурманова, д.71</t>
  </si>
  <si>
    <t>р.п.Приютово, ул.50 лет ВЛКСМ, д.17а</t>
  </si>
  <si>
    <t>р.п.Приютово, ул.Карла Маркса, д.10А</t>
  </si>
  <si>
    <t>р.п.Приютово, ул.Парамонова, д.36</t>
  </si>
  <si>
    <t>р.п.Приютово, ул.Парамонова, д.38</t>
  </si>
  <si>
    <t>плохой</t>
  </si>
  <si>
    <t>г.Белебей, ул.Интернациональная, д.69</t>
  </si>
  <si>
    <t>г.Белебей, ул.Интернациональная, д.71</t>
  </si>
  <si>
    <t>г.Белебей, ул.Интернациональная, д.110</t>
  </si>
  <si>
    <t>г.Белебей, ул.Интернациональная, д.114</t>
  </si>
  <si>
    <t>г.Белебей, ул.Интернациональная, д.134</t>
  </si>
  <si>
    <t>г.Белебей, ул.Красная, д.119</t>
  </si>
  <si>
    <t>г.Белебей, ул.Красная, д.120</t>
  </si>
  <si>
    <t>г.Белебей, ул.Красная, д.122</t>
  </si>
  <si>
    <t>г.Белебей, ул.Красная, д.126</t>
  </si>
  <si>
    <t>г.Белебей, ул.Красная, д.128</t>
  </si>
  <si>
    <t>г.Белебей, ул.Красная, д.132</t>
  </si>
  <si>
    <t>г.Белебей, ул.Красная, д.134</t>
  </si>
  <si>
    <t>ООО УК "Жил-центр"</t>
  </si>
  <si>
    <t>р.п.Приютово, ул.Карла Маркса, д.15</t>
  </si>
  <si>
    <t>непосредственное</t>
  </si>
  <si>
    <t>г.Белебей, ул.им. Бехтерева, д.17</t>
  </si>
  <si>
    <t>г.Белебей, ул.Фурманова, д.69</t>
  </si>
  <si>
    <t>РБ, Белебеевский район, с.Аксаково, ул.Садовая, д.33</t>
  </si>
  <si>
    <t>РБ, Белебеевский район, с.Аксаково, ул.Первомайская, д.65</t>
  </si>
  <si>
    <t>р.п.Приютово, бульвар Мира, д.2</t>
  </si>
  <si>
    <t>нестандартные</t>
  </si>
  <si>
    <t>г.Белебей, ул.Революционеров, д.24</t>
  </si>
  <si>
    <t xml:space="preserve">3 под </t>
  </si>
  <si>
    <t>не вошли</t>
  </si>
  <si>
    <t>Согласовано: Глава поселения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</si>
</sst>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#,##0;\(#,##0\)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  <font>
      <sz val="10"/>
      <name val="Arial Cyr"/>
      <charset val="204"/>
    </font>
    <font>
      <b/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3">
    <xf numFmtId="0" fontId="0" fillId="0" borderId="0"/>
    <xf numFmtId="0" fontId="1" fillId="2" borderId="0">
      <alignment horizontal="justify" vertical="center"/>
    </xf>
    <xf numFmtId="0" fontId="2" fillId="2" borderId="0">
      <alignment horizontal="left" vertical="top"/>
    </xf>
    <xf numFmtId="0" fontId="3" fillId="0" borderId="0"/>
    <xf numFmtId="0" fontId="4" fillId="0" borderId="0"/>
    <xf numFmtId="0" fontId="11" fillId="0" borderId="0"/>
    <xf numFmtId="0" fontId="11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64" fontId="16" fillId="0" borderId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165" fontId="18" fillId="38" borderId="12" applyNumberFormat="0">
      <alignment vertical="center"/>
      <protection locked="0"/>
    </xf>
    <xf numFmtId="0" fontId="19" fillId="0" borderId="0"/>
    <xf numFmtId="0" fontId="20" fillId="0" borderId="0" applyNumberFormat="0" applyBorder="0" applyProtection="0"/>
    <xf numFmtId="0" fontId="20" fillId="0" borderId="0" applyNumberFormat="0" applyBorder="0" applyProtection="0"/>
    <xf numFmtId="0" fontId="21" fillId="39" borderId="0">
      <alignment horizontal="center" vertical="center"/>
    </xf>
    <xf numFmtId="0" fontId="22" fillId="39" borderId="0">
      <alignment horizontal="center" vertical="center"/>
    </xf>
    <xf numFmtId="0" fontId="23" fillId="39" borderId="0">
      <alignment horizontal="right" vertical="top"/>
    </xf>
    <xf numFmtId="0" fontId="24" fillId="39" borderId="0">
      <alignment horizontal="left" vertical="center"/>
    </xf>
    <xf numFmtId="0" fontId="22" fillId="39" borderId="0">
      <alignment horizontal="left" vertical="center"/>
    </xf>
    <xf numFmtId="165" fontId="25" fillId="0" borderId="0" applyNumberFormat="0">
      <alignment vertical="center"/>
    </xf>
    <xf numFmtId="165" fontId="26" fillId="0" borderId="0" applyNumberFormat="0">
      <alignment vertical="center"/>
    </xf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7" fillId="7" borderId="6" applyNumberFormat="0" applyAlignment="0" applyProtection="0"/>
    <xf numFmtId="0" fontId="28" fillId="8" borderId="7" applyNumberFormat="0" applyAlignment="0" applyProtection="0"/>
    <xf numFmtId="0" fontId="29" fillId="8" borderId="6" applyNumberFormat="0" applyAlignment="0" applyProtection="0"/>
    <xf numFmtId="166" fontId="1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9" borderId="9" applyNumberFormat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/>
    <xf numFmtId="0" fontId="38" fillId="0" borderId="0"/>
    <xf numFmtId="0" fontId="14" fillId="0" borderId="0"/>
    <xf numFmtId="0" fontId="22" fillId="0" borderId="0"/>
    <xf numFmtId="0" fontId="4" fillId="0" borderId="0"/>
    <xf numFmtId="0" fontId="14" fillId="0" borderId="0"/>
    <xf numFmtId="0" fontId="13" fillId="0" borderId="0"/>
    <xf numFmtId="0" fontId="3" fillId="0" borderId="0"/>
    <xf numFmtId="0" fontId="13" fillId="0" borderId="0"/>
    <xf numFmtId="0" fontId="39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7" fillId="0" borderId="0"/>
    <xf numFmtId="0" fontId="4" fillId="0" borderId="0"/>
    <xf numFmtId="0" fontId="4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10" borderId="10" applyNumberFormat="0" applyFon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8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right" vertical="top"/>
    </xf>
    <xf numFmtId="0" fontId="6" fillId="0" borderId="1" xfId="3" applyFont="1" applyFill="1" applyBorder="1" applyAlignment="1">
      <alignment vertical="top" wrapText="1"/>
    </xf>
    <xf numFmtId="4" fontId="6" fillId="0" borderId="1" xfId="3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right" vertical="top" wrapText="1"/>
    </xf>
    <xf numFmtId="0" fontId="6" fillId="0" borderId="1" xfId="3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3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4" fontId="8" fillId="0" borderId="1" xfId="3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8" fillId="0" borderId="1" xfId="3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right" vertical="top" wrapText="1"/>
    </xf>
    <xf numFmtId="1" fontId="12" fillId="0" borderId="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vertical="top" wrapText="1"/>
    </xf>
    <xf numFmtId="2" fontId="12" fillId="0" borderId="1" xfId="5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vertical="top" wrapText="1"/>
    </xf>
    <xf numFmtId="0" fontId="8" fillId="37" borderId="0" xfId="0" applyFont="1" applyFill="1" applyAlignment="1">
      <alignment vertical="top" wrapText="1"/>
    </xf>
    <xf numFmtId="0" fontId="5" fillId="37" borderId="0" xfId="0" applyFont="1" applyFill="1" applyBorder="1" applyAlignment="1">
      <alignment vertical="top" wrapText="1"/>
    </xf>
    <xf numFmtId="0" fontId="5" fillId="37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top" wrapText="1"/>
    </xf>
    <xf numFmtId="2" fontId="5" fillId="35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2" fontId="5" fillId="36" borderId="1" xfId="0" applyNumberFormat="1" applyFont="1" applyFill="1" applyBorder="1" applyAlignment="1">
      <alignment vertical="center"/>
    </xf>
    <xf numFmtId="2" fontId="6" fillId="36" borderId="1" xfId="0" applyNumberFormat="1" applyFont="1" applyFill="1" applyBorder="1" applyAlignment="1">
      <alignment vertical="center"/>
    </xf>
    <xf numFmtId="2" fontId="6" fillId="35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5" fillId="35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</cellXfs>
  <cellStyles count="83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Excel Built-in Normal" xfId="3"/>
    <cellStyle name="Excel Built-in Normal 2" xfId="25"/>
    <cellStyle name="Heading" xfId="26"/>
    <cellStyle name="Heading1" xfId="27"/>
    <cellStyle name="Input 1" xfId="28"/>
    <cellStyle name="Normal_FNX Features" xfId="29"/>
    <cellStyle name="Result" xfId="30"/>
    <cellStyle name="Result2" xfId="31"/>
    <cellStyle name="S0" xfId="32"/>
    <cellStyle name="S1" xfId="33"/>
    <cellStyle name="S2" xfId="34"/>
    <cellStyle name="S3" xfId="35"/>
    <cellStyle name="S4" xfId="1"/>
    <cellStyle name="S5" xfId="2"/>
    <cellStyle name="S6" xfId="36"/>
    <cellStyle name="Title 3" xfId="37"/>
    <cellStyle name="Title 4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Денежный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" xfId="0" builtinId="0"/>
    <cellStyle name="Обычный 10" xfId="57"/>
    <cellStyle name="Обычный 10 2" xfId="58"/>
    <cellStyle name="Обычный 11" xfId="5"/>
    <cellStyle name="Обычный 11 2 2 7 2" xfId="59"/>
    <cellStyle name="Обычный 2" xfId="60"/>
    <cellStyle name="Обычный 2 2" xfId="61"/>
    <cellStyle name="Обычный 2 2 2" xfId="62"/>
    <cellStyle name="Обычный 2 3" xfId="4"/>
    <cellStyle name="Обычный 2 4" xfId="63"/>
    <cellStyle name="Обычный 2 5" xfId="64"/>
    <cellStyle name="Обычный 3" xfId="65"/>
    <cellStyle name="Обычный 3 2" xfId="66"/>
    <cellStyle name="Обычный 3 3" xfId="67"/>
    <cellStyle name="Обычный 4" xfId="68"/>
    <cellStyle name="Обычный 4 2" xfId="69"/>
    <cellStyle name="Обычный 5" xfId="6"/>
    <cellStyle name="Обычный 5 2" xfId="70"/>
    <cellStyle name="Обычный 6" xfId="71"/>
    <cellStyle name="Обычный 7" xfId="72"/>
    <cellStyle name="Обычный 8" xfId="73"/>
    <cellStyle name="Обычный 9" xfId="74"/>
    <cellStyle name="Плохой 2" xfId="75"/>
    <cellStyle name="Пояснение 2" xfId="76"/>
    <cellStyle name="Примечание 2" xfId="77"/>
    <cellStyle name="Связанная ячейка 2" xfId="78"/>
    <cellStyle name="Текст предупреждения 2" xfId="79"/>
    <cellStyle name="Финансовый 2" xfId="80"/>
    <cellStyle name="Финансовый 2 2" xfId="81"/>
    <cellStyle name="Хороший 2" xfId="8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595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9%20&#1075;&#1086;&#1076;%20&#1076;&#1086;&#1082;%20&#1082;%20&#1072;&#1082;&#1090;&#1091;&#1072;&#1083;&#1080;&#1079;&#1072;&#1094;&#1080;&#1080;/&#1087;&#1088;&#1080;&#1083;&#1086;&#1078;&#1077;&#1085;&#1080;&#1103;%201%20&#1080;%202%20&#1085;&#1072;%202019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ограмма (2)"/>
      <sheetName val="Приложение 1"/>
      <sheetName val="свод без аварийных (2)"/>
      <sheetName val="Бел"/>
      <sheetName val="программа"/>
      <sheetName val="Лист1"/>
      <sheetName val="приложение 2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="60" zoomScaleNormal="60" workbookViewId="0">
      <selection activeCell="F23" sqref="F23"/>
    </sheetView>
  </sheetViews>
  <sheetFormatPr defaultRowHeight="15.75"/>
  <cols>
    <col min="1" max="1" width="6.28515625" style="4" customWidth="1"/>
    <col min="2" max="2" width="58.140625" style="4" customWidth="1"/>
    <col min="3" max="3" width="14.85546875" style="4" customWidth="1"/>
    <col min="4" max="4" width="10.140625" style="4" customWidth="1"/>
    <col min="5" max="5" width="8.85546875" style="4" customWidth="1"/>
    <col min="6" max="6" width="12.5703125" style="4" customWidth="1"/>
    <col min="7" max="7" width="16.28515625" style="4" customWidth="1"/>
    <col min="8" max="8" width="20.140625" style="118" customWidth="1"/>
    <col min="9" max="9" width="17.140625" style="3" customWidth="1"/>
    <col min="10" max="12" width="20.140625" style="3" customWidth="1"/>
    <col min="13" max="13" width="20.140625" style="66" customWidth="1"/>
    <col min="14" max="14" width="36.7109375" style="3" customWidth="1"/>
  </cols>
  <sheetData>
    <row r="1" spans="1:14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1"/>
    </row>
    <row r="3" spans="1:14">
      <c r="A3" s="145" t="s">
        <v>0</v>
      </c>
      <c r="B3" s="145" t="s">
        <v>1</v>
      </c>
      <c r="C3" s="145" t="s">
        <v>6</v>
      </c>
      <c r="D3" s="145" t="s">
        <v>2</v>
      </c>
      <c r="E3" s="145" t="s">
        <v>10</v>
      </c>
      <c r="F3" s="145" t="s">
        <v>11</v>
      </c>
      <c r="G3" s="145" t="s">
        <v>62</v>
      </c>
      <c r="H3" s="147" t="s">
        <v>60</v>
      </c>
      <c r="I3" s="145" t="s">
        <v>5</v>
      </c>
      <c r="J3" s="145" t="s">
        <v>3</v>
      </c>
      <c r="K3" s="145"/>
      <c r="L3" s="145"/>
      <c r="M3" s="102"/>
      <c r="N3" s="145" t="s">
        <v>4</v>
      </c>
    </row>
    <row r="4" spans="1:14">
      <c r="A4" s="145"/>
      <c r="B4" s="145"/>
      <c r="C4" s="145"/>
      <c r="D4" s="145"/>
      <c r="E4" s="145"/>
      <c r="F4" s="145"/>
      <c r="G4" s="145"/>
      <c r="H4" s="147"/>
      <c r="I4" s="145"/>
      <c r="J4" s="143" t="s">
        <v>7</v>
      </c>
      <c r="K4" s="143" t="s">
        <v>9</v>
      </c>
      <c r="L4" s="143" t="s">
        <v>8</v>
      </c>
      <c r="M4" s="102"/>
      <c r="N4" s="145"/>
    </row>
    <row r="5" spans="1:14">
      <c r="A5" s="5">
        <v>1</v>
      </c>
      <c r="B5" s="6" t="s">
        <v>21</v>
      </c>
      <c r="C5" s="7">
        <v>1956</v>
      </c>
      <c r="D5" s="7">
        <v>2</v>
      </c>
      <c r="E5" s="7">
        <v>2</v>
      </c>
      <c r="F5" s="7">
        <v>2</v>
      </c>
      <c r="G5" s="7">
        <v>2020</v>
      </c>
      <c r="H5" s="94">
        <v>45.3</v>
      </c>
      <c r="I5" s="8">
        <v>230000</v>
      </c>
      <c r="J5" s="9">
        <f t="shared" ref="J5:J49" si="0">F5*I5</f>
        <v>460000</v>
      </c>
      <c r="K5" s="9">
        <f t="shared" ref="K5:K49" si="1">J5*0.9</f>
        <v>414000</v>
      </c>
      <c r="L5" s="9">
        <f t="shared" ref="L5:L49" si="2">J5-K5</f>
        <v>46000</v>
      </c>
      <c r="M5" s="9" t="s">
        <v>46</v>
      </c>
      <c r="N5" s="7" t="s">
        <v>22</v>
      </c>
    </row>
    <row r="6" spans="1:14">
      <c r="A6" s="123">
        <f>A5+1</f>
        <v>2</v>
      </c>
      <c r="B6" s="6" t="s">
        <v>19</v>
      </c>
      <c r="C6" s="7">
        <v>1958</v>
      </c>
      <c r="D6" s="7">
        <v>2</v>
      </c>
      <c r="E6" s="7">
        <v>2</v>
      </c>
      <c r="F6" s="7">
        <v>2</v>
      </c>
      <c r="G6" s="7">
        <v>2020</v>
      </c>
      <c r="H6" s="94">
        <v>44.9</v>
      </c>
      <c r="I6" s="8">
        <v>230000</v>
      </c>
      <c r="J6" s="9">
        <f t="shared" si="0"/>
        <v>460000</v>
      </c>
      <c r="K6" s="9">
        <f t="shared" si="1"/>
        <v>414000</v>
      </c>
      <c r="L6" s="9">
        <f t="shared" si="2"/>
        <v>46000</v>
      </c>
      <c r="M6" s="9" t="s">
        <v>46</v>
      </c>
      <c r="N6" s="7" t="s">
        <v>20</v>
      </c>
    </row>
    <row r="7" spans="1:14">
      <c r="A7" s="123">
        <f t="shared" ref="A7:A49" si="3">A6+1</f>
        <v>3</v>
      </c>
      <c r="B7" s="6" t="s">
        <v>17</v>
      </c>
      <c r="C7" s="7">
        <v>1983</v>
      </c>
      <c r="D7" s="7">
        <v>2</v>
      </c>
      <c r="E7" s="7">
        <v>4</v>
      </c>
      <c r="F7" s="7">
        <v>4</v>
      </c>
      <c r="G7" s="7">
        <v>2020</v>
      </c>
      <c r="H7" s="94">
        <v>96.7</v>
      </c>
      <c r="I7" s="8">
        <v>230000</v>
      </c>
      <c r="J7" s="9">
        <f t="shared" si="0"/>
        <v>920000</v>
      </c>
      <c r="K7" s="9">
        <f t="shared" si="1"/>
        <v>828000</v>
      </c>
      <c r="L7" s="9">
        <f t="shared" si="2"/>
        <v>92000</v>
      </c>
      <c r="M7" s="9" t="s">
        <v>46</v>
      </c>
      <c r="N7" s="7" t="s">
        <v>18</v>
      </c>
    </row>
    <row r="8" spans="1:14">
      <c r="A8" s="123">
        <f t="shared" si="3"/>
        <v>4</v>
      </c>
      <c r="B8" s="6" t="s">
        <v>23</v>
      </c>
      <c r="C8" s="7">
        <v>1956</v>
      </c>
      <c r="D8" s="7">
        <v>2</v>
      </c>
      <c r="E8" s="7">
        <v>2</v>
      </c>
      <c r="F8" s="7">
        <v>2</v>
      </c>
      <c r="G8" s="7">
        <v>2020</v>
      </c>
      <c r="H8" s="94">
        <v>59.4</v>
      </c>
      <c r="I8" s="8">
        <v>230000</v>
      </c>
      <c r="J8" s="9">
        <f t="shared" si="0"/>
        <v>460000</v>
      </c>
      <c r="K8" s="9">
        <f t="shared" si="1"/>
        <v>414000</v>
      </c>
      <c r="L8" s="9">
        <f t="shared" si="2"/>
        <v>46000</v>
      </c>
      <c r="M8" s="9" t="s">
        <v>46</v>
      </c>
      <c r="N8" s="7" t="s">
        <v>14</v>
      </c>
    </row>
    <row r="9" spans="1:14">
      <c r="A9" s="123">
        <f t="shared" si="3"/>
        <v>5</v>
      </c>
      <c r="B9" s="12" t="s">
        <v>31</v>
      </c>
      <c r="C9" s="14">
        <v>1958</v>
      </c>
      <c r="D9" s="12">
        <v>2</v>
      </c>
      <c r="E9" s="12">
        <v>2</v>
      </c>
      <c r="F9" s="12">
        <v>2</v>
      </c>
      <c r="G9" s="7">
        <v>2020</v>
      </c>
      <c r="H9" s="144">
        <v>52.6</v>
      </c>
      <c r="I9" s="13">
        <v>230000</v>
      </c>
      <c r="J9" s="2">
        <f t="shared" si="0"/>
        <v>460000</v>
      </c>
      <c r="K9" s="2">
        <f t="shared" si="1"/>
        <v>414000</v>
      </c>
      <c r="L9" s="2">
        <f t="shared" si="2"/>
        <v>46000</v>
      </c>
      <c r="M9" s="2" t="s">
        <v>46</v>
      </c>
      <c r="N9" s="14" t="s">
        <v>13</v>
      </c>
    </row>
    <row r="10" spans="1:14">
      <c r="A10" s="123">
        <f t="shared" si="3"/>
        <v>6</v>
      </c>
      <c r="B10" s="12" t="s">
        <v>151</v>
      </c>
      <c r="C10" s="14">
        <v>1993</v>
      </c>
      <c r="D10" s="12">
        <v>2</v>
      </c>
      <c r="E10" s="12">
        <v>3</v>
      </c>
      <c r="F10" s="12">
        <v>3</v>
      </c>
      <c r="G10" s="7">
        <v>2020</v>
      </c>
      <c r="H10" s="46">
        <v>121.4</v>
      </c>
      <c r="I10" s="13">
        <v>230000</v>
      </c>
      <c r="J10" s="2">
        <f t="shared" si="0"/>
        <v>690000</v>
      </c>
      <c r="K10" s="2">
        <f t="shared" si="1"/>
        <v>621000</v>
      </c>
      <c r="L10" s="2">
        <f t="shared" si="2"/>
        <v>69000</v>
      </c>
      <c r="M10" s="2" t="s">
        <v>46</v>
      </c>
      <c r="N10" s="14" t="s">
        <v>57</v>
      </c>
    </row>
    <row r="11" spans="1:14">
      <c r="A11" s="123">
        <f t="shared" si="3"/>
        <v>7</v>
      </c>
      <c r="B11" s="12" t="s">
        <v>152</v>
      </c>
      <c r="C11" s="14">
        <v>1959</v>
      </c>
      <c r="D11" s="12">
        <v>2</v>
      </c>
      <c r="E11" s="12">
        <v>2</v>
      </c>
      <c r="F11" s="12">
        <v>2</v>
      </c>
      <c r="G11" s="7">
        <v>2020</v>
      </c>
      <c r="H11" s="144">
        <v>47.1</v>
      </c>
      <c r="I11" s="13">
        <v>230000</v>
      </c>
      <c r="J11" s="2">
        <f t="shared" si="0"/>
        <v>460000</v>
      </c>
      <c r="K11" s="2">
        <f t="shared" si="1"/>
        <v>414000</v>
      </c>
      <c r="L11" s="2">
        <f t="shared" si="2"/>
        <v>46000</v>
      </c>
      <c r="M11" s="2" t="s">
        <v>46</v>
      </c>
      <c r="N11" s="14" t="s">
        <v>32</v>
      </c>
    </row>
    <row r="12" spans="1:14">
      <c r="A12" s="123">
        <f t="shared" si="3"/>
        <v>8</v>
      </c>
      <c r="B12" s="12" t="s">
        <v>153</v>
      </c>
      <c r="C12" s="14">
        <v>1957</v>
      </c>
      <c r="D12" s="12">
        <v>2</v>
      </c>
      <c r="E12" s="12">
        <v>2</v>
      </c>
      <c r="F12" s="12">
        <v>2</v>
      </c>
      <c r="G12" s="7">
        <v>2020</v>
      </c>
      <c r="H12" s="144">
        <v>41</v>
      </c>
      <c r="I12" s="13">
        <v>230000</v>
      </c>
      <c r="J12" s="2">
        <f t="shared" si="0"/>
        <v>460000</v>
      </c>
      <c r="K12" s="2">
        <f t="shared" si="1"/>
        <v>414000</v>
      </c>
      <c r="L12" s="2">
        <f t="shared" si="2"/>
        <v>46000</v>
      </c>
      <c r="M12" s="2" t="s">
        <v>46</v>
      </c>
      <c r="N12" s="14" t="s">
        <v>13</v>
      </c>
    </row>
    <row r="13" spans="1:14">
      <c r="A13" s="123">
        <f t="shared" si="3"/>
        <v>9</v>
      </c>
      <c r="B13" s="1" t="s">
        <v>154</v>
      </c>
      <c r="C13" s="14">
        <v>1957</v>
      </c>
      <c r="D13" s="14">
        <v>2</v>
      </c>
      <c r="E13" s="14">
        <v>2</v>
      </c>
      <c r="F13" s="14">
        <v>2</v>
      </c>
      <c r="G13" s="7">
        <v>2020</v>
      </c>
      <c r="H13" s="46">
        <v>44.7</v>
      </c>
      <c r="I13" s="13">
        <v>230000</v>
      </c>
      <c r="J13" s="2">
        <f t="shared" si="0"/>
        <v>460000</v>
      </c>
      <c r="K13" s="2">
        <f t="shared" si="1"/>
        <v>414000</v>
      </c>
      <c r="L13" s="2">
        <f t="shared" si="2"/>
        <v>46000</v>
      </c>
      <c r="M13" s="2" t="s">
        <v>46</v>
      </c>
      <c r="N13" s="14" t="s">
        <v>57</v>
      </c>
    </row>
    <row r="14" spans="1:14">
      <c r="A14" s="123">
        <f t="shared" si="3"/>
        <v>10</v>
      </c>
      <c r="B14" s="1" t="s">
        <v>155</v>
      </c>
      <c r="C14" s="14">
        <v>1959</v>
      </c>
      <c r="D14" s="14">
        <v>2</v>
      </c>
      <c r="E14" s="14">
        <v>2</v>
      </c>
      <c r="F14" s="14">
        <v>2</v>
      </c>
      <c r="G14" s="7">
        <v>2020</v>
      </c>
      <c r="H14" s="46">
        <v>44.8</v>
      </c>
      <c r="I14" s="13">
        <v>230000</v>
      </c>
      <c r="J14" s="2">
        <f t="shared" si="0"/>
        <v>460000</v>
      </c>
      <c r="K14" s="2">
        <f t="shared" si="1"/>
        <v>414000</v>
      </c>
      <c r="L14" s="2">
        <f t="shared" si="2"/>
        <v>46000</v>
      </c>
      <c r="M14" s="2" t="s">
        <v>46</v>
      </c>
      <c r="N14" s="14" t="s">
        <v>57</v>
      </c>
    </row>
    <row r="15" spans="1:14">
      <c r="A15" s="123">
        <f t="shared" si="3"/>
        <v>11</v>
      </c>
      <c r="B15" s="1" t="s">
        <v>156</v>
      </c>
      <c r="C15" s="14">
        <v>1959</v>
      </c>
      <c r="D15" s="14">
        <v>2</v>
      </c>
      <c r="E15" s="14">
        <v>2</v>
      </c>
      <c r="F15" s="14">
        <v>2</v>
      </c>
      <c r="G15" s="7">
        <v>2020</v>
      </c>
      <c r="H15" s="46">
        <v>58.4</v>
      </c>
      <c r="I15" s="13">
        <v>230000</v>
      </c>
      <c r="J15" s="2">
        <f t="shared" si="0"/>
        <v>460000</v>
      </c>
      <c r="K15" s="2">
        <f t="shared" si="1"/>
        <v>414000</v>
      </c>
      <c r="L15" s="2">
        <f t="shared" si="2"/>
        <v>46000</v>
      </c>
      <c r="M15" s="2" t="s">
        <v>46</v>
      </c>
      <c r="N15" s="14" t="s">
        <v>57</v>
      </c>
    </row>
    <row r="16" spans="1:14">
      <c r="A16" s="123">
        <f t="shared" si="3"/>
        <v>12</v>
      </c>
      <c r="B16" s="12" t="s">
        <v>157</v>
      </c>
      <c r="C16" s="14">
        <v>1957</v>
      </c>
      <c r="D16" s="12">
        <v>2</v>
      </c>
      <c r="E16" s="12">
        <v>2</v>
      </c>
      <c r="F16" s="12">
        <v>2</v>
      </c>
      <c r="G16" s="7">
        <v>2020</v>
      </c>
      <c r="H16" s="144">
        <v>44.2</v>
      </c>
      <c r="I16" s="13">
        <v>230000</v>
      </c>
      <c r="J16" s="2">
        <f t="shared" si="0"/>
        <v>460000</v>
      </c>
      <c r="K16" s="2">
        <f t="shared" si="1"/>
        <v>414000</v>
      </c>
      <c r="L16" s="2">
        <f t="shared" si="2"/>
        <v>46000</v>
      </c>
      <c r="M16" s="2" t="s">
        <v>46</v>
      </c>
      <c r="N16" s="14" t="s">
        <v>32</v>
      </c>
    </row>
    <row r="17" spans="1:14">
      <c r="A17" s="123">
        <f t="shared" si="3"/>
        <v>13</v>
      </c>
      <c r="B17" s="12" t="s">
        <v>158</v>
      </c>
      <c r="C17" s="14">
        <v>1957</v>
      </c>
      <c r="D17" s="12">
        <v>2</v>
      </c>
      <c r="E17" s="12">
        <v>2</v>
      </c>
      <c r="F17" s="12">
        <v>2</v>
      </c>
      <c r="G17" s="7">
        <v>2020</v>
      </c>
      <c r="H17" s="144">
        <v>43</v>
      </c>
      <c r="I17" s="13">
        <v>230000</v>
      </c>
      <c r="J17" s="2">
        <f t="shared" si="0"/>
        <v>460000</v>
      </c>
      <c r="K17" s="2">
        <f t="shared" si="1"/>
        <v>414000</v>
      </c>
      <c r="L17" s="2">
        <f t="shared" si="2"/>
        <v>46000</v>
      </c>
      <c r="M17" s="2" t="s">
        <v>46</v>
      </c>
      <c r="N17" s="14" t="s">
        <v>33</v>
      </c>
    </row>
    <row r="18" spans="1:14">
      <c r="A18" s="123">
        <f t="shared" si="3"/>
        <v>14</v>
      </c>
      <c r="B18" s="12" t="s">
        <v>159</v>
      </c>
      <c r="C18" s="14">
        <v>1957</v>
      </c>
      <c r="D18" s="12">
        <v>2</v>
      </c>
      <c r="E18" s="12">
        <v>2</v>
      </c>
      <c r="F18" s="12">
        <v>2</v>
      </c>
      <c r="G18" s="7">
        <v>2020</v>
      </c>
      <c r="H18" s="144">
        <v>57.3</v>
      </c>
      <c r="I18" s="13">
        <v>230000</v>
      </c>
      <c r="J18" s="2">
        <f t="shared" si="0"/>
        <v>460000</v>
      </c>
      <c r="K18" s="2">
        <f t="shared" si="1"/>
        <v>414000</v>
      </c>
      <c r="L18" s="2">
        <f t="shared" si="2"/>
        <v>46000</v>
      </c>
      <c r="M18" s="2" t="s">
        <v>46</v>
      </c>
      <c r="N18" s="14" t="s">
        <v>33</v>
      </c>
    </row>
    <row r="19" spans="1:14">
      <c r="A19" s="123">
        <f t="shared" si="3"/>
        <v>15</v>
      </c>
      <c r="B19" s="12" t="s">
        <v>160</v>
      </c>
      <c r="C19" s="14">
        <v>1959</v>
      </c>
      <c r="D19" s="12">
        <v>2</v>
      </c>
      <c r="E19" s="12">
        <v>3</v>
      </c>
      <c r="F19" s="12">
        <v>3</v>
      </c>
      <c r="G19" s="7">
        <v>2020</v>
      </c>
      <c r="H19" s="144">
        <v>131.9</v>
      </c>
      <c r="I19" s="13">
        <v>230000</v>
      </c>
      <c r="J19" s="2">
        <f t="shared" si="0"/>
        <v>690000</v>
      </c>
      <c r="K19" s="2">
        <f t="shared" si="1"/>
        <v>621000</v>
      </c>
      <c r="L19" s="2">
        <f t="shared" si="2"/>
        <v>69000</v>
      </c>
      <c r="M19" s="2" t="s">
        <v>46</v>
      </c>
      <c r="N19" s="14" t="s">
        <v>12</v>
      </c>
    </row>
    <row r="20" spans="1:14">
      <c r="A20" s="123">
        <f t="shared" si="3"/>
        <v>16</v>
      </c>
      <c r="B20" s="16" t="s">
        <v>42</v>
      </c>
      <c r="C20" s="17">
        <v>1955</v>
      </c>
      <c r="D20" s="16">
        <v>2</v>
      </c>
      <c r="E20" s="16">
        <v>2</v>
      </c>
      <c r="F20" s="16">
        <v>2</v>
      </c>
      <c r="G20" s="7">
        <v>2020</v>
      </c>
      <c r="H20" s="96">
        <v>81.400000000000006</v>
      </c>
      <c r="I20" s="61">
        <v>230000</v>
      </c>
      <c r="J20" s="48">
        <f t="shared" si="0"/>
        <v>460000</v>
      </c>
      <c r="K20" s="48">
        <f t="shared" si="1"/>
        <v>414000</v>
      </c>
      <c r="L20" s="48">
        <f t="shared" si="2"/>
        <v>46000</v>
      </c>
      <c r="M20" s="48" t="s">
        <v>46</v>
      </c>
      <c r="N20" s="17" t="s">
        <v>14</v>
      </c>
    </row>
    <row r="21" spans="1:14">
      <c r="A21" s="123">
        <f t="shared" si="3"/>
        <v>17</v>
      </c>
      <c r="B21" s="16" t="s">
        <v>43</v>
      </c>
      <c r="C21" s="17">
        <v>1960</v>
      </c>
      <c r="D21" s="16">
        <v>2</v>
      </c>
      <c r="E21" s="16">
        <v>2</v>
      </c>
      <c r="F21" s="16">
        <v>2</v>
      </c>
      <c r="G21" s="7">
        <v>2020</v>
      </c>
      <c r="H21" s="96">
        <v>59.9</v>
      </c>
      <c r="I21" s="61">
        <v>230000</v>
      </c>
      <c r="J21" s="48">
        <f t="shared" si="0"/>
        <v>460000</v>
      </c>
      <c r="K21" s="48">
        <f t="shared" si="1"/>
        <v>414000</v>
      </c>
      <c r="L21" s="48">
        <f t="shared" si="2"/>
        <v>46000</v>
      </c>
      <c r="M21" s="48" t="s">
        <v>46</v>
      </c>
      <c r="N21" s="17" t="s">
        <v>14</v>
      </c>
    </row>
    <row r="22" spans="1:14">
      <c r="A22" s="123">
        <f t="shared" si="3"/>
        <v>18</v>
      </c>
      <c r="B22" s="21" t="s">
        <v>44</v>
      </c>
      <c r="C22" s="22">
        <v>1980</v>
      </c>
      <c r="D22" s="22">
        <v>2</v>
      </c>
      <c r="E22" s="22">
        <v>2</v>
      </c>
      <c r="F22" s="22">
        <v>2</v>
      </c>
      <c r="G22" s="7">
        <v>2020</v>
      </c>
      <c r="H22" s="97">
        <v>49.7</v>
      </c>
      <c r="I22" s="57">
        <v>230000</v>
      </c>
      <c r="J22" s="23">
        <f t="shared" si="0"/>
        <v>460000</v>
      </c>
      <c r="K22" s="23">
        <f t="shared" si="1"/>
        <v>414000</v>
      </c>
      <c r="L22" s="23">
        <f t="shared" si="2"/>
        <v>46000</v>
      </c>
      <c r="M22" s="23" t="s">
        <v>46</v>
      </c>
      <c r="N22" s="22" t="s">
        <v>14</v>
      </c>
    </row>
    <row r="23" spans="1:14">
      <c r="A23" s="123">
        <f t="shared" si="3"/>
        <v>19</v>
      </c>
      <c r="B23" s="21" t="s">
        <v>45</v>
      </c>
      <c r="C23" s="22">
        <v>1980</v>
      </c>
      <c r="D23" s="22">
        <v>2</v>
      </c>
      <c r="E23" s="22">
        <v>2</v>
      </c>
      <c r="F23" s="22">
        <v>2</v>
      </c>
      <c r="G23" s="7">
        <v>2020</v>
      </c>
      <c r="H23" s="97">
        <v>49.2</v>
      </c>
      <c r="I23" s="57">
        <v>230000</v>
      </c>
      <c r="J23" s="23">
        <f t="shared" si="0"/>
        <v>460000</v>
      </c>
      <c r="K23" s="23">
        <f t="shared" si="1"/>
        <v>414000</v>
      </c>
      <c r="L23" s="23">
        <f t="shared" si="2"/>
        <v>46000</v>
      </c>
      <c r="M23" s="23" t="s">
        <v>46</v>
      </c>
      <c r="N23" s="22" t="s">
        <v>14</v>
      </c>
    </row>
    <row r="24" spans="1:14">
      <c r="A24" s="123">
        <f t="shared" si="3"/>
        <v>20</v>
      </c>
      <c r="B24" s="1" t="s">
        <v>51</v>
      </c>
      <c r="C24" s="14">
        <v>1961</v>
      </c>
      <c r="D24" s="14">
        <v>2</v>
      </c>
      <c r="E24" s="14">
        <v>2</v>
      </c>
      <c r="F24" s="14">
        <v>2</v>
      </c>
      <c r="G24" s="7">
        <v>2020</v>
      </c>
      <c r="H24" s="144">
        <v>47.5</v>
      </c>
      <c r="I24" s="13">
        <v>230000</v>
      </c>
      <c r="J24" s="2">
        <f t="shared" si="0"/>
        <v>460000</v>
      </c>
      <c r="K24" s="2">
        <f t="shared" si="1"/>
        <v>414000</v>
      </c>
      <c r="L24" s="2">
        <f t="shared" si="2"/>
        <v>46000</v>
      </c>
      <c r="M24" s="2" t="s">
        <v>46</v>
      </c>
      <c r="N24" s="14" t="s">
        <v>14</v>
      </c>
    </row>
    <row r="25" spans="1:14">
      <c r="A25" s="123">
        <f t="shared" si="3"/>
        <v>21</v>
      </c>
      <c r="B25" s="1" t="s">
        <v>56</v>
      </c>
      <c r="C25" s="14">
        <v>1963</v>
      </c>
      <c r="D25" s="14">
        <v>2</v>
      </c>
      <c r="E25" s="14">
        <v>2</v>
      </c>
      <c r="F25" s="14">
        <v>2</v>
      </c>
      <c r="G25" s="7">
        <v>2020</v>
      </c>
      <c r="H25" s="144">
        <v>54.3</v>
      </c>
      <c r="I25" s="13">
        <v>230000</v>
      </c>
      <c r="J25" s="2">
        <f t="shared" si="0"/>
        <v>460000</v>
      </c>
      <c r="K25" s="2">
        <f t="shared" si="1"/>
        <v>414000</v>
      </c>
      <c r="L25" s="2">
        <f t="shared" si="2"/>
        <v>46000</v>
      </c>
      <c r="M25" s="2" t="s">
        <v>46</v>
      </c>
      <c r="N25" s="14" t="s">
        <v>14</v>
      </c>
    </row>
    <row r="26" spans="1:14">
      <c r="A26" s="123">
        <f t="shared" si="3"/>
        <v>22</v>
      </c>
      <c r="B26" s="21" t="s">
        <v>16</v>
      </c>
      <c r="C26" s="22">
        <v>1972</v>
      </c>
      <c r="D26" s="22">
        <v>2</v>
      </c>
      <c r="E26" s="22">
        <v>2</v>
      </c>
      <c r="F26" s="22">
        <v>2</v>
      </c>
      <c r="G26" s="7">
        <v>2020</v>
      </c>
      <c r="H26" s="97">
        <v>40</v>
      </c>
      <c r="I26" s="57">
        <v>230000</v>
      </c>
      <c r="J26" s="23">
        <f t="shared" si="0"/>
        <v>460000</v>
      </c>
      <c r="K26" s="23">
        <f t="shared" si="1"/>
        <v>414000</v>
      </c>
      <c r="L26" s="23">
        <f t="shared" si="2"/>
        <v>46000</v>
      </c>
      <c r="M26" s="23" t="s">
        <v>46</v>
      </c>
      <c r="N26" s="22" t="s">
        <v>14</v>
      </c>
    </row>
    <row r="27" spans="1:14">
      <c r="A27" s="123">
        <f t="shared" si="3"/>
        <v>23</v>
      </c>
      <c r="B27" s="21" t="s">
        <v>15</v>
      </c>
      <c r="C27" s="22">
        <v>1968</v>
      </c>
      <c r="D27" s="22">
        <v>2</v>
      </c>
      <c r="E27" s="22">
        <v>2</v>
      </c>
      <c r="F27" s="22">
        <v>2</v>
      </c>
      <c r="G27" s="7">
        <v>2020</v>
      </c>
      <c r="H27" s="97">
        <v>43.6</v>
      </c>
      <c r="I27" s="57">
        <v>230000</v>
      </c>
      <c r="J27" s="23">
        <f t="shared" si="0"/>
        <v>460000</v>
      </c>
      <c r="K27" s="23">
        <f t="shared" si="1"/>
        <v>414000</v>
      </c>
      <c r="L27" s="23">
        <f t="shared" si="2"/>
        <v>46000</v>
      </c>
      <c r="M27" s="23" t="s">
        <v>46</v>
      </c>
      <c r="N27" s="22" t="s">
        <v>14</v>
      </c>
    </row>
    <row r="28" spans="1:14">
      <c r="A28" s="123">
        <f t="shared" si="3"/>
        <v>24</v>
      </c>
      <c r="B28" s="31" t="s">
        <v>52</v>
      </c>
      <c r="C28" s="38">
        <v>1965</v>
      </c>
      <c r="D28" s="32">
        <v>2</v>
      </c>
      <c r="E28" s="14">
        <v>2</v>
      </c>
      <c r="F28" s="14">
        <v>2</v>
      </c>
      <c r="G28" s="7">
        <v>2020</v>
      </c>
      <c r="H28" s="144">
        <v>212</v>
      </c>
      <c r="I28" s="13">
        <v>230000</v>
      </c>
      <c r="J28" s="2">
        <f t="shared" si="0"/>
        <v>460000</v>
      </c>
      <c r="K28" s="2">
        <f t="shared" si="1"/>
        <v>414000</v>
      </c>
      <c r="L28" s="2">
        <f t="shared" si="2"/>
        <v>46000</v>
      </c>
      <c r="M28" s="2" t="s">
        <v>46</v>
      </c>
      <c r="N28" s="14" t="s">
        <v>14</v>
      </c>
    </row>
    <row r="29" spans="1:14">
      <c r="A29" s="123">
        <f t="shared" si="3"/>
        <v>25</v>
      </c>
      <c r="B29" s="31" t="s">
        <v>53</v>
      </c>
      <c r="C29" s="38">
        <v>1965</v>
      </c>
      <c r="D29" s="32">
        <v>2</v>
      </c>
      <c r="E29" s="14">
        <v>2</v>
      </c>
      <c r="F29" s="14">
        <v>2</v>
      </c>
      <c r="G29" s="7">
        <v>2020</v>
      </c>
      <c r="H29" s="144">
        <v>212</v>
      </c>
      <c r="I29" s="13">
        <v>230000</v>
      </c>
      <c r="J29" s="2">
        <f t="shared" si="0"/>
        <v>460000</v>
      </c>
      <c r="K29" s="2">
        <f t="shared" si="1"/>
        <v>414000</v>
      </c>
      <c r="L29" s="2">
        <f t="shared" si="2"/>
        <v>46000</v>
      </c>
      <c r="M29" s="2" t="s">
        <v>46</v>
      </c>
      <c r="N29" s="14" t="s">
        <v>14</v>
      </c>
    </row>
    <row r="30" spans="1:14">
      <c r="A30" s="123">
        <f t="shared" si="3"/>
        <v>26</v>
      </c>
      <c r="B30" s="6" t="s">
        <v>25</v>
      </c>
      <c r="C30" s="7">
        <v>1960</v>
      </c>
      <c r="D30" s="7">
        <v>3</v>
      </c>
      <c r="E30" s="7">
        <v>3</v>
      </c>
      <c r="F30" s="7">
        <v>3</v>
      </c>
      <c r="G30" s="7">
        <v>2020</v>
      </c>
      <c r="H30" s="94">
        <v>698.6</v>
      </c>
      <c r="I30" s="8">
        <v>220000</v>
      </c>
      <c r="J30" s="9">
        <f t="shared" si="0"/>
        <v>660000</v>
      </c>
      <c r="K30" s="9">
        <f t="shared" si="1"/>
        <v>594000</v>
      </c>
      <c r="L30" s="9">
        <f t="shared" si="2"/>
        <v>66000</v>
      </c>
      <c r="M30" s="9" t="s">
        <v>46</v>
      </c>
      <c r="N30" s="7" t="s">
        <v>20</v>
      </c>
    </row>
    <row r="31" spans="1:14">
      <c r="A31" s="123">
        <f t="shared" si="3"/>
        <v>27</v>
      </c>
      <c r="B31" s="6" t="s">
        <v>48</v>
      </c>
      <c r="C31" s="7">
        <v>1960</v>
      </c>
      <c r="D31" s="33">
        <v>3</v>
      </c>
      <c r="E31" s="33">
        <v>3</v>
      </c>
      <c r="F31" s="33">
        <v>3</v>
      </c>
      <c r="G31" s="7">
        <v>2020</v>
      </c>
      <c r="H31" s="94">
        <v>97.1</v>
      </c>
      <c r="I31" s="8">
        <v>220000</v>
      </c>
      <c r="J31" s="9">
        <f>F31*I31</f>
        <v>660000</v>
      </c>
      <c r="K31" s="9">
        <f>J31*0.9</f>
        <v>594000</v>
      </c>
      <c r="L31" s="9">
        <f>J31-K31</f>
        <v>66000</v>
      </c>
      <c r="M31" s="9" t="s">
        <v>46</v>
      </c>
      <c r="N31" s="7" t="s">
        <v>20</v>
      </c>
    </row>
    <row r="32" spans="1:14">
      <c r="A32" s="123">
        <f t="shared" si="3"/>
        <v>28</v>
      </c>
      <c r="B32" s="6" t="s">
        <v>49</v>
      </c>
      <c r="C32" s="7">
        <v>1960</v>
      </c>
      <c r="D32" s="33">
        <v>3</v>
      </c>
      <c r="E32" s="33">
        <v>3</v>
      </c>
      <c r="F32" s="33">
        <v>3</v>
      </c>
      <c r="G32" s="7">
        <v>2020</v>
      </c>
      <c r="H32" s="98">
        <v>97.6</v>
      </c>
      <c r="I32" s="8">
        <v>220000</v>
      </c>
      <c r="J32" s="9">
        <f>F32*I32</f>
        <v>660000</v>
      </c>
      <c r="K32" s="9">
        <f>J32*0.9</f>
        <v>594000</v>
      </c>
      <c r="L32" s="9">
        <f>J32-K32</f>
        <v>66000</v>
      </c>
      <c r="M32" s="9" t="s">
        <v>46</v>
      </c>
      <c r="N32" s="7" t="s">
        <v>20</v>
      </c>
    </row>
    <row r="33" spans="1:14">
      <c r="A33" s="123">
        <f t="shared" si="3"/>
        <v>29</v>
      </c>
      <c r="B33" s="6" t="s">
        <v>55</v>
      </c>
      <c r="C33" s="7">
        <v>1980</v>
      </c>
      <c r="D33" s="35">
        <v>3</v>
      </c>
      <c r="E33" s="35">
        <v>2</v>
      </c>
      <c r="F33" s="33">
        <v>2</v>
      </c>
      <c r="G33" s="7">
        <v>2020</v>
      </c>
      <c r="H33" s="98">
        <v>51.2</v>
      </c>
      <c r="I33" s="8">
        <v>220000</v>
      </c>
      <c r="J33" s="9">
        <f>F33*I33</f>
        <v>440000</v>
      </c>
      <c r="K33" s="9">
        <f>J33*0.9</f>
        <v>396000</v>
      </c>
      <c r="L33" s="9">
        <f>J33-K33</f>
        <v>44000</v>
      </c>
      <c r="M33" s="9" t="s">
        <v>46</v>
      </c>
      <c r="N33" s="7" t="s">
        <v>150</v>
      </c>
    </row>
    <row r="34" spans="1:14">
      <c r="A34" s="123">
        <f t="shared" si="3"/>
        <v>30</v>
      </c>
      <c r="B34" s="6" t="s">
        <v>26</v>
      </c>
      <c r="C34" s="7">
        <v>1959</v>
      </c>
      <c r="D34" s="7">
        <v>3</v>
      </c>
      <c r="E34" s="7">
        <v>3</v>
      </c>
      <c r="F34" s="7">
        <v>3</v>
      </c>
      <c r="G34" s="7">
        <v>2020</v>
      </c>
      <c r="H34" s="94">
        <v>98.8</v>
      </c>
      <c r="I34" s="8">
        <v>220000</v>
      </c>
      <c r="J34" s="9">
        <f t="shared" si="0"/>
        <v>660000</v>
      </c>
      <c r="K34" s="9">
        <f t="shared" si="1"/>
        <v>594000</v>
      </c>
      <c r="L34" s="9">
        <f t="shared" si="2"/>
        <v>66000</v>
      </c>
      <c r="M34" s="9" t="s">
        <v>46</v>
      </c>
      <c r="N34" s="7" t="s">
        <v>20</v>
      </c>
    </row>
    <row r="35" spans="1:14">
      <c r="A35" s="123">
        <f t="shared" si="3"/>
        <v>31</v>
      </c>
      <c r="B35" s="6" t="s">
        <v>54</v>
      </c>
      <c r="C35" s="7">
        <v>1959</v>
      </c>
      <c r="D35" s="33">
        <v>3</v>
      </c>
      <c r="E35" s="33">
        <v>3</v>
      </c>
      <c r="F35" s="33">
        <v>3</v>
      </c>
      <c r="G35" s="7">
        <v>2020</v>
      </c>
      <c r="H35" s="94">
        <v>735.5</v>
      </c>
      <c r="I35" s="13">
        <v>220000</v>
      </c>
      <c r="J35" s="9">
        <f>F35*I35</f>
        <v>660000</v>
      </c>
      <c r="K35" s="9">
        <f>J35*0.9</f>
        <v>594000</v>
      </c>
      <c r="L35" s="9">
        <f>J35-K35</f>
        <v>66000</v>
      </c>
      <c r="M35" s="9" t="s">
        <v>46</v>
      </c>
      <c r="N35" s="7" t="s">
        <v>20</v>
      </c>
    </row>
    <row r="36" spans="1:14">
      <c r="A36" s="123">
        <f t="shared" si="3"/>
        <v>32</v>
      </c>
      <c r="B36" s="6" t="s">
        <v>24</v>
      </c>
      <c r="C36" s="7">
        <v>1959</v>
      </c>
      <c r="D36" s="7">
        <v>3</v>
      </c>
      <c r="E36" s="7">
        <v>3</v>
      </c>
      <c r="F36" s="7">
        <v>3</v>
      </c>
      <c r="G36" s="7">
        <v>2020</v>
      </c>
      <c r="H36" s="94">
        <v>748.7</v>
      </c>
      <c r="I36" s="8">
        <v>220000</v>
      </c>
      <c r="J36" s="9">
        <f t="shared" si="0"/>
        <v>660000</v>
      </c>
      <c r="K36" s="9">
        <f t="shared" si="1"/>
        <v>594000</v>
      </c>
      <c r="L36" s="9">
        <f t="shared" si="2"/>
        <v>66000</v>
      </c>
      <c r="M36" s="9" t="s">
        <v>46</v>
      </c>
      <c r="N36" s="7" t="s">
        <v>20</v>
      </c>
    </row>
    <row r="37" spans="1:14">
      <c r="A37" s="123">
        <f t="shared" si="3"/>
        <v>33</v>
      </c>
      <c r="B37" s="27" t="s">
        <v>117</v>
      </c>
      <c r="C37" s="49">
        <v>1960</v>
      </c>
      <c r="D37" s="49">
        <v>3</v>
      </c>
      <c r="E37" s="49">
        <v>3</v>
      </c>
      <c r="F37" s="49">
        <v>3</v>
      </c>
      <c r="G37" s="33">
        <v>2021</v>
      </c>
      <c r="H37" s="121">
        <v>108.3</v>
      </c>
      <c r="I37" s="29">
        <v>220000</v>
      </c>
      <c r="J37" s="50">
        <f>F37*I37</f>
        <v>660000</v>
      </c>
      <c r="K37" s="50">
        <f>J37*0.9</f>
        <v>594000</v>
      </c>
      <c r="L37" s="50">
        <f>J37-K37</f>
        <v>66000</v>
      </c>
      <c r="M37" s="50" t="s">
        <v>46</v>
      </c>
      <c r="N37" s="28" t="s">
        <v>12</v>
      </c>
    </row>
    <row r="38" spans="1:14">
      <c r="A38" s="123">
        <f t="shared" si="3"/>
        <v>34</v>
      </c>
      <c r="B38" s="12" t="s">
        <v>36</v>
      </c>
      <c r="C38" s="14">
        <v>1993</v>
      </c>
      <c r="D38" s="12">
        <v>3</v>
      </c>
      <c r="E38" s="12">
        <v>3</v>
      </c>
      <c r="F38" s="12">
        <v>3</v>
      </c>
      <c r="G38" s="7">
        <v>2020</v>
      </c>
      <c r="H38" s="144">
        <v>154.27000000000001</v>
      </c>
      <c r="I38" s="13">
        <v>220000</v>
      </c>
      <c r="J38" s="2">
        <f t="shared" si="0"/>
        <v>660000</v>
      </c>
      <c r="K38" s="2">
        <f t="shared" si="1"/>
        <v>594000</v>
      </c>
      <c r="L38" s="2">
        <f t="shared" si="2"/>
        <v>66000</v>
      </c>
      <c r="M38" s="2" t="s">
        <v>46</v>
      </c>
      <c r="N38" s="14" t="s">
        <v>33</v>
      </c>
    </row>
    <row r="39" spans="1:14">
      <c r="A39" s="123">
        <f t="shared" si="3"/>
        <v>35</v>
      </c>
      <c r="B39" s="12" t="s">
        <v>37</v>
      </c>
      <c r="C39" s="14">
        <v>1960</v>
      </c>
      <c r="D39" s="12">
        <v>3</v>
      </c>
      <c r="E39" s="12">
        <v>3</v>
      </c>
      <c r="F39" s="12">
        <v>3</v>
      </c>
      <c r="G39" s="7">
        <v>2020</v>
      </c>
      <c r="H39" s="144">
        <v>104.4</v>
      </c>
      <c r="I39" s="13">
        <v>220000</v>
      </c>
      <c r="J39" s="2">
        <f t="shared" si="0"/>
        <v>660000</v>
      </c>
      <c r="K39" s="2">
        <f t="shared" si="1"/>
        <v>594000</v>
      </c>
      <c r="L39" s="2">
        <f t="shared" si="2"/>
        <v>66000</v>
      </c>
      <c r="M39" s="2" t="s">
        <v>46</v>
      </c>
      <c r="N39" s="14" t="s">
        <v>38</v>
      </c>
    </row>
    <row r="40" spans="1:14">
      <c r="A40" s="123">
        <f t="shared" si="3"/>
        <v>36</v>
      </c>
      <c r="B40" s="12" t="s">
        <v>39</v>
      </c>
      <c r="C40" s="14">
        <v>1959</v>
      </c>
      <c r="D40" s="12">
        <v>3</v>
      </c>
      <c r="E40" s="12">
        <v>3</v>
      </c>
      <c r="F40" s="12">
        <v>3</v>
      </c>
      <c r="G40" s="7">
        <v>2020</v>
      </c>
      <c r="H40" s="144">
        <v>175.2</v>
      </c>
      <c r="I40" s="13">
        <v>220000</v>
      </c>
      <c r="J40" s="2">
        <f t="shared" si="0"/>
        <v>660000</v>
      </c>
      <c r="K40" s="2">
        <f t="shared" si="1"/>
        <v>594000</v>
      </c>
      <c r="L40" s="2">
        <f t="shared" si="2"/>
        <v>66000</v>
      </c>
      <c r="M40" s="2" t="s">
        <v>46</v>
      </c>
      <c r="N40" s="14" t="s">
        <v>33</v>
      </c>
    </row>
    <row r="41" spans="1:14">
      <c r="A41" s="123">
        <f t="shared" si="3"/>
        <v>37</v>
      </c>
      <c r="B41" s="1" t="s">
        <v>50</v>
      </c>
      <c r="C41" s="14">
        <v>1960</v>
      </c>
      <c r="D41" s="14">
        <v>3</v>
      </c>
      <c r="E41" s="14">
        <v>3</v>
      </c>
      <c r="F41" s="14">
        <v>3</v>
      </c>
      <c r="G41" s="7">
        <v>2020</v>
      </c>
      <c r="H41" s="144">
        <v>107.6</v>
      </c>
      <c r="I41" s="13">
        <v>220000</v>
      </c>
      <c r="J41" s="2">
        <f t="shared" si="0"/>
        <v>660000</v>
      </c>
      <c r="K41" s="2">
        <f t="shared" si="1"/>
        <v>594000</v>
      </c>
      <c r="L41" s="2">
        <f t="shared" si="2"/>
        <v>66000</v>
      </c>
      <c r="M41" s="2" t="s">
        <v>46</v>
      </c>
      <c r="N41" s="14" t="s">
        <v>57</v>
      </c>
    </row>
    <row r="42" spans="1:14">
      <c r="A42" s="123">
        <f t="shared" si="3"/>
        <v>38</v>
      </c>
      <c r="B42" s="6" t="s">
        <v>27</v>
      </c>
      <c r="C42" s="7">
        <v>1961</v>
      </c>
      <c r="D42" s="7">
        <v>4</v>
      </c>
      <c r="E42" s="7">
        <v>4</v>
      </c>
      <c r="F42" s="7">
        <v>4</v>
      </c>
      <c r="G42" s="7">
        <v>2020</v>
      </c>
      <c r="H42" s="94">
        <v>824.4</v>
      </c>
      <c r="I42" s="8">
        <v>300000</v>
      </c>
      <c r="J42" s="9">
        <f t="shared" si="0"/>
        <v>1200000</v>
      </c>
      <c r="K42" s="9">
        <f t="shared" si="1"/>
        <v>1080000</v>
      </c>
      <c r="L42" s="9">
        <f t="shared" si="2"/>
        <v>120000</v>
      </c>
      <c r="M42" s="9" t="s">
        <v>46</v>
      </c>
      <c r="N42" s="7" t="s">
        <v>20</v>
      </c>
    </row>
    <row r="43" spans="1:14">
      <c r="A43" s="123">
        <f t="shared" si="3"/>
        <v>39</v>
      </c>
      <c r="B43" s="6" t="s">
        <v>29</v>
      </c>
      <c r="C43" s="7">
        <v>1962</v>
      </c>
      <c r="D43" s="7">
        <v>4</v>
      </c>
      <c r="E43" s="7">
        <v>4</v>
      </c>
      <c r="F43" s="7">
        <v>4</v>
      </c>
      <c r="G43" s="7">
        <v>2020</v>
      </c>
      <c r="H43" s="94">
        <v>194.2</v>
      </c>
      <c r="I43" s="8">
        <v>300000</v>
      </c>
      <c r="J43" s="9">
        <f t="shared" si="0"/>
        <v>1200000</v>
      </c>
      <c r="K43" s="9">
        <f t="shared" si="1"/>
        <v>1080000</v>
      </c>
      <c r="L43" s="9">
        <f t="shared" si="2"/>
        <v>120000</v>
      </c>
      <c r="M43" s="9" t="s">
        <v>46</v>
      </c>
      <c r="N43" s="7" t="s">
        <v>20</v>
      </c>
    </row>
    <row r="44" spans="1:14">
      <c r="A44" s="123">
        <f t="shared" si="3"/>
        <v>40</v>
      </c>
      <c r="B44" s="6" t="s">
        <v>28</v>
      </c>
      <c r="C44" s="7">
        <v>1961</v>
      </c>
      <c r="D44" s="33">
        <v>4</v>
      </c>
      <c r="E44" s="33">
        <v>2</v>
      </c>
      <c r="F44" s="33">
        <v>2</v>
      </c>
      <c r="G44" s="7">
        <v>2020</v>
      </c>
      <c r="H44" s="94">
        <v>93.6</v>
      </c>
      <c r="I44" s="8">
        <v>300000</v>
      </c>
      <c r="J44" s="9">
        <f t="shared" si="0"/>
        <v>600000</v>
      </c>
      <c r="K44" s="9">
        <f t="shared" si="1"/>
        <v>540000</v>
      </c>
      <c r="L44" s="9">
        <f t="shared" si="2"/>
        <v>60000</v>
      </c>
      <c r="M44" s="9" t="s">
        <v>46</v>
      </c>
      <c r="N44" s="7" t="s">
        <v>20</v>
      </c>
    </row>
    <row r="45" spans="1:14">
      <c r="A45" s="123">
        <f t="shared" si="3"/>
        <v>41</v>
      </c>
      <c r="B45" s="12" t="s">
        <v>40</v>
      </c>
      <c r="C45" s="14">
        <v>1962</v>
      </c>
      <c r="D45" s="12">
        <v>4</v>
      </c>
      <c r="E45" s="12">
        <v>3</v>
      </c>
      <c r="F45" s="12">
        <v>3</v>
      </c>
      <c r="G45" s="7">
        <v>2020</v>
      </c>
      <c r="H45" s="144">
        <v>188.3</v>
      </c>
      <c r="I45" s="13">
        <v>300000</v>
      </c>
      <c r="J45" s="2">
        <f t="shared" si="0"/>
        <v>900000</v>
      </c>
      <c r="K45" s="2">
        <f t="shared" si="1"/>
        <v>810000</v>
      </c>
      <c r="L45" s="2">
        <f t="shared" si="2"/>
        <v>90000</v>
      </c>
      <c r="M45" s="2" t="s">
        <v>46</v>
      </c>
      <c r="N45" s="14" t="s">
        <v>33</v>
      </c>
    </row>
    <row r="46" spans="1:14">
      <c r="A46" s="123">
        <f t="shared" si="3"/>
        <v>42</v>
      </c>
      <c r="B46" s="12" t="s">
        <v>41</v>
      </c>
      <c r="C46" s="14">
        <v>1966</v>
      </c>
      <c r="D46" s="12">
        <v>4</v>
      </c>
      <c r="E46" s="12">
        <v>3</v>
      </c>
      <c r="F46" s="12">
        <v>3</v>
      </c>
      <c r="G46" s="7">
        <v>2020</v>
      </c>
      <c r="H46" s="144">
        <v>211.9</v>
      </c>
      <c r="I46" s="13">
        <v>300000</v>
      </c>
      <c r="J46" s="2">
        <f t="shared" si="0"/>
        <v>900000</v>
      </c>
      <c r="K46" s="2">
        <f t="shared" si="1"/>
        <v>810000</v>
      </c>
      <c r="L46" s="2">
        <f t="shared" si="2"/>
        <v>90000</v>
      </c>
      <c r="M46" s="2" t="s">
        <v>46</v>
      </c>
      <c r="N46" s="14" t="s">
        <v>33</v>
      </c>
    </row>
    <row r="47" spans="1:14">
      <c r="A47" s="123">
        <f t="shared" si="3"/>
        <v>43</v>
      </c>
      <c r="B47" s="56" t="s">
        <v>236</v>
      </c>
      <c r="C47" s="44">
        <v>1967</v>
      </c>
      <c r="D47" s="44">
        <v>5</v>
      </c>
      <c r="E47" s="44">
        <v>4</v>
      </c>
      <c r="F47" s="44">
        <v>4</v>
      </c>
      <c r="G47" s="7">
        <v>2020</v>
      </c>
      <c r="H47" s="45">
        <v>281.89999999999998</v>
      </c>
      <c r="I47" s="57">
        <v>320140</v>
      </c>
      <c r="J47" s="23">
        <f t="shared" si="0"/>
        <v>1280560</v>
      </c>
      <c r="K47" s="23">
        <f t="shared" si="1"/>
        <v>1152504</v>
      </c>
      <c r="L47" s="23">
        <f t="shared" si="2"/>
        <v>128056</v>
      </c>
      <c r="M47" s="22" t="s">
        <v>181</v>
      </c>
      <c r="N47" s="22" t="s">
        <v>105</v>
      </c>
    </row>
    <row r="48" spans="1:14">
      <c r="A48" s="123">
        <f t="shared" si="3"/>
        <v>44</v>
      </c>
      <c r="B48" s="139" t="s">
        <v>59</v>
      </c>
      <c r="C48" s="140">
        <v>1973</v>
      </c>
      <c r="D48" s="140">
        <v>5</v>
      </c>
      <c r="E48" s="140">
        <v>8</v>
      </c>
      <c r="F48" s="140">
        <v>3</v>
      </c>
      <c r="G48" s="131">
        <v>2021</v>
      </c>
      <c r="H48" s="141">
        <v>636.4</v>
      </c>
      <c r="I48" s="133">
        <v>320140</v>
      </c>
      <c r="J48" s="134">
        <f>F48*I48</f>
        <v>960420</v>
      </c>
      <c r="K48" s="134">
        <f>J48*0.9</f>
        <v>864378</v>
      </c>
      <c r="L48" s="134">
        <f>J48-K48</f>
        <v>96042</v>
      </c>
      <c r="M48" s="134" t="s">
        <v>46</v>
      </c>
      <c r="N48" s="140" t="s">
        <v>30</v>
      </c>
    </row>
    <row r="49" spans="1:14">
      <c r="A49" s="123">
        <f t="shared" si="3"/>
        <v>45</v>
      </c>
      <c r="B49" s="6" t="s">
        <v>71</v>
      </c>
      <c r="C49" s="7">
        <v>1963</v>
      </c>
      <c r="D49" s="7">
        <v>5</v>
      </c>
      <c r="E49" s="7">
        <v>4</v>
      </c>
      <c r="F49" s="7">
        <v>4</v>
      </c>
      <c r="G49" s="7">
        <v>2020</v>
      </c>
      <c r="H49" s="98">
        <v>239</v>
      </c>
      <c r="I49" s="8">
        <v>320140</v>
      </c>
      <c r="J49" s="9">
        <f t="shared" si="0"/>
        <v>1280560</v>
      </c>
      <c r="K49" s="9">
        <f t="shared" si="1"/>
        <v>1152504</v>
      </c>
      <c r="L49" s="9">
        <f t="shared" si="2"/>
        <v>128056</v>
      </c>
      <c r="M49" s="9" t="s">
        <v>46</v>
      </c>
      <c r="N49" s="7" t="s">
        <v>20</v>
      </c>
    </row>
    <row r="50" spans="1:14">
      <c r="A50" s="12"/>
      <c r="B50" s="14" t="s">
        <v>61</v>
      </c>
      <c r="C50" s="12"/>
      <c r="D50" s="12"/>
      <c r="E50" s="12">
        <f>SUM(E5:E49)</f>
        <v>121</v>
      </c>
      <c r="F50" s="12"/>
      <c r="G50" s="12"/>
      <c r="H50" s="46"/>
      <c r="I50" s="12"/>
      <c r="J50" s="13">
        <f>SUM(J5:J49)</f>
        <v>28441540</v>
      </c>
      <c r="K50" s="13">
        <f>SUM(K5:K49)</f>
        <v>25597386</v>
      </c>
      <c r="L50" s="13">
        <f>SUM(L5:L49)</f>
        <v>2844154</v>
      </c>
      <c r="M50" s="14"/>
      <c r="N50" s="12"/>
    </row>
    <row r="51" spans="1:14">
      <c r="A51" s="3"/>
      <c r="B51" s="66"/>
      <c r="C51" s="3"/>
      <c r="D51" s="3"/>
      <c r="E51" s="3"/>
      <c r="F51" s="3"/>
      <c r="G51" s="3"/>
      <c r="J51" s="42"/>
      <c r="K51" s="42"/>
      <c r="L51" s="42"/>
    </row>
    <row r="52" spans="1:14">
      <c r="B52" s="4">
        <v>2021</v>
      </c>
    </row>
    <row r="53" spans="1:14">
      <c r="A53" s="5">
        <f>1+A52</f>
        <v>1</v>
      </c>
      <c r="B53" s="6" t="s">
        <v>68</v>
      </c>
      <c r="C53" s="7">
        <v>1959</v>
      </c>
      <c r="D53" s="7">
        <v>2</v>
      </c>
      <c r="E53" s="7">
        <v>2</v>
      </c>
      <c r="F53" s="7">
        <v>2</v>
      </c>
      <c r="G53" s="33">
        <v>2021</v>
      </c>
      <c r="H53" s="98">
        <v>61.4</v>
      </c>
      <c r="I53" s="8">
        <v>230000</v>
      </c>
      <c r="J53" s="9">
        <f t="shared" ref="J53:J58" si="4">F53*I53</f>
        <v>460000</v>
      </c>
      <c r="K53" s="9">
        <f t="shared" ref="K53:K58" si="5">J53*0.9</f>
        <v>414000</v>
      </c>
      <c r="L53" s="9">
        <f t="shared" ref="L53:L58" si="6">J53-K53</f>
        <v>46000</v>
      </c>
      <c r="M53" s="7" t="s">
        <v>140</v>
      </c>
      <c r="N53" s="7" t="s">
        <v>67</v>
      </c>
    </row>
    <row r="54" spans="1:14">
      <c r="A54" s="128">
        <f>A7+1</f>
        <v>4</v>
      </c>
      <c r="B54" s="129" t="s">
        <v>114</v>
      </c>
      <c r="C54" s="130">
        <v>1960</v>
      </c>
      <c r="D54" s="130">
        <v>2</v>
      </c>
      <c r="E54" s="130">
        <v>2</v>
      </c>
      <c r="F54" s="130">
        <v>2</v>
      </c>
      <c r="G54" s="131">
        <v>2021</v>
      </c>
      <c r="H54" s="132">
        <v>40</v>
      </c>
      <c r="I54" s="133">
        <v>230000</v>
      </c>
      <c r="J54" s="134">
        <f>F54*I54</f>
        <v>460000</v>
      </c>
      <c r="K54" s="134">
        <f>J54*0.9</f>
        <v>414000</v>
      </c>
      <c r="L54" s="134">
        <f>J54-K54</f>
        <v>46000</v>
      </c>
      <c r="M54" s="135" t="s">
        <v>46</v>
      </c>
      <c r="N54" s="136" t="s">
        <v>20</v>
      </c>
    </row>
    <row r="55" spans="1:14">
      <c r="A55" s="26">
        <f>A54+1</f>
        <v>5</v>
      </c>
      <c r="B55" s="6" t="s">
        <v>87</v>
      </c>
      <c r="C55" s="7">
        <v>1960</v>
      </c>
      <c r="D55" s="7">
        <v>2</v>
      </c>
      <c r="E55" s="7">
        <v>2</v>
      </c>
      <c r="F55" s="7">
        <v>2</v>
      </c>
      <c r="G55" s="33">
        <v>2021</v>
      </c>
      <c r="H55" s="98">
        <v>79.7</v>
      </c>
      <c r="I55" s="8">
        <v>230000</v>
      </c>
      <c r="J55" s="9">
        <f>F55*I55</f>
        <v>460000</v>
      </c>
      <c r="K55" s="9">
        <f>J55*0.9</f>
        <v>414000</v>
      </c>
      <c r="L55" s="9">
        <f>J55-K55</f>
        <v>46000</v>
      </c>
      <c r="M55" s="7" t="s">
        <v>140</v>
      </c>
      <c r="N55" s="7" t="s">
        <v>18</v>
      </c>
    </row>
    <row r="56" spans="1:14">
      <c r="A56" s="26">
        <f t="shared" ref="A56:A97" si="7">A55+1</f>
        <v>6</v>
      </c>
      <c r="B56" s="1" t="s">
        <v>88</v>
      </c>
      <c r="C56" s="12">
        <v>1957</v>
      </c>
      <c r="D56" s="12">
        <v>2</v>
      </c>
      <c r="E56" s="12">
        <v>3</v>
      </c>
      <c r="F56" s="12">
        <v>3</v>
      </c>
      <c r="G56" s="33">
        <v>2021</v>
      </c>
      <c r="H56" s="47">
        <v>90.4</v>
      </c>
      <c r="I56" s="8">
        <v>230000</v>
      </c>
      <c r="J56" s="9">
        <f t="shared" si="4"/>
        <v>690000</v>
      </c>
      <c r="K56" s="9">
        <f t="shared" si="5"/>
        <v>621000</v>
      </c>
      <c r="L56" s="9">
        <f t="shared" si="6"/>
        <v>69000</v>
      </c>
      <c r="M56" s="40" t="s">
        <v>46</v>
      </c>
      <c r="N56" s="14" t="s">
        <v>20</v>
      </c>
    </row>
    <row r="57" spans="1:14">
      <c r="A57" s="26">
        <f t="shared" si="7"/>
        <v>7</v>
      </c>
      <c r="B57" s="1" t="s">
        <v>89</v>
      </c>
      <c r="C57" s="12">
        <v>1956</v>
      </c>
      <c r="D57" s="12">
        <v>2</v>
      </c>
      <c r="E57" s="12">
        <v>2</v>
      </c>
      <c r="F57" s="12">
        <v>2</v>
      </c>
      <c r="G57" s="33">
        <v>2021</v>
      </c>
      <c r="H57" s="46">
        <v>56.8</v>
      </c>
      <c r="I57" s="8">
        <v>230000</v>
      </c>
      <c r="J57" s="2">
        <f>F57*I57</f>
        <v>460000</v>
      </c>
      <c r="K57" s="2">
        <f>J57*0.9</f>
        <v>414000</v>
      </c>
      <c r="L57" s="2">
        <f>J57-K57</f>
        <v>46000</v>
      </c>
      <c r="M57" s="2" t="s">
        <v>46</v>
      </c>
      <c r="N57" s="14" t="s">
        <v>20</v>
      </c>
    </row>
    <row r="58" spans="1:14">
      <c r="A58" s="26">
        <f t="shared" si="7"/>
        <v>8</v>
      </c>
      <c r="B58" s="1" t="s">
        <v>90</v>
      </c>
      <c r="C58" s="12">
        <v>1956</v>
      </c>
      <c r="D58" s="12">
        <v>2</v>
      </c>
      <c r="E58" s="12">
        <v>3</v>
      </c>
      <c r="F58" s="12">
        <v>3</v>
      </c>
      <c r="G58" s="33">
        <v>2021</v>
      </c>
      <c r="H58" s="46">
        <v>91.3</v>
      </c>
      <c r="I58" s="8">
        <v>230000</v>
      </c>
      <c r="J58" s="2">
        <f t="shared" si="4"/>
        <v>690000</v>
      </c>
      <c r="K58" s="2">
        <f t="shared" si="5"/>
        <v>621000</v>
      </c>
      <c r="L58" s="2">
        <f t="shared" si="6"/>
        <v>69000</v>
      </c>
      <c r="M58" s="2" t="s">
        <v>46</v>
      </c>
      <c r="N58" s="14" t="s">
        <v>20</v>
      </c>
    </row>
    <row r="59" spans="1:14">
      <c r="A59" s="26">
        <f t="shared" si="7"/>
        <v>9</v>
      </c>
      <c r="B59" s="1" t="s">
        <v>108</v>
      </c>
      <c r="C59" s="49">
        <v>1960</v>
      </c>
      <c r="D59" s="49">
        <v>2</v>
      </c>
      <c r="E59" s="49">
        <v>2</v>
      </c>
      <c r="F59" s="49">
        <v>2</v>
      </c>
      <c r="G59" s="33">
        <v>2021</v>
      </c>
      <c r="H59" s="47">
        <v>54.2</v>
      </c>
      <c r="I59" s="8">
        <v>230000</v>
      </c>
      <c r="J59" s="9">
        <f>F59*I59</f>
        <v>460000</v>
      </c>
      <c r="K59" s="9">
        <f>J59*0.9</f>
        <v>414000</v>
      </c>
      <c r="L59" s="9">
        <f>J59-K59</f>
        <v>46000</v>
      </c>
      <c r="M59" s="40" t="s">
        <v>46</v>
      </c>
      <c r="N59" s="14" t="s">
        <v>14</v>
      </c>
    </row>
    <row r="60" spans="1:14">
      <c r="A60" s="26">
        <f t="shared" si="7"/>
        <v>10</v>
      </c>
      <c r="B60" s="1" t="s">
        <v>91</v>
      </c>
      <c r="C60" s="14">
        <v>1959</v>
      </c>
      <c r="D60" s="14">
        <v>2</v>
      </c>
      <c r="E60" s="14">
        <v>2</v>
      </c>
      <c r="F60" s="14">
        <v>2</v>
      </c>
      <c r="G60" s="33">
        <v>2021</v>
      </c>
      <c r="H60" s="46">
        <v>45.1</v>
      </c>
      <c r="I60" s="13">
        <v>230000</v>
      </c>
      <c r="J60" s="2">
        <f>F60*I60</f>
        <v>460000</v>
      </c>
      <c r="K60" s="2">
        <f>J60*0.9</f>
        <v>414000</v>
      </c>
      <c r="L60" s="2">
        <f>J60-K60</f>
        <v>46000</v>
      </c>
      <c r="M60" s="2" t="s">
        <v>46</v>
      </c>
      <c r="N60" s="14" t="s">
        <v>57</v>
      </c>
    </row>
    <row r="61" spans="1:14">
      <c r="A61" s="26">
        <f t="shared" si="7"/>
        <v>11</v>
      </c>
      <c r="B61" s="1" t="s">
        <v>92</v>
      </c>
      <c r="C61" s="14">
        <v>1959</v>
      </c>
      <c r="D61" s="14">
        <v>2</v>
      </c>
      <c r="E61" s="14">
        <v>2</v>
      </c>
      <c r="F61" s="14">
        <v>2</v>
      </c>
      <c r="G61" s="33">
        <v>2021</v>
      </c>
      <c r="H61" s="46">
        <v>77.5</v>
      </c>
      <c r="I61" s="13">
        <v>230000</v>
      </c>
      <c r="J61" s="2">
        <f>F61*I61</f>
        <v>460000</v>
      </c>
      <c r="K61" s="2">
        <f>J61*0.9</f>
        <v>414000</v>
      </c>
      <c r="L61" s="2">
        <f>J61-K61</f>
        <v>46000</v>
      </c>
      <c r="M61" s="2" t="s">
        <v>46</v>
      </c>
      <c r="N61" s="14" t="s">
        <v>93</v>
      </c>
    </row>
    <row r="62" spans="1:14">
      <c r="A62" s="26">
        <f t="shared" si="7"/>
        <v>12</v>
      </c>
      <c r="B62" s="12" t="s">
        <v>72</v>
      </c>
      <c r="C62" s="12">
        <v>1959</v>
      </c>
      <c r="D62" s="12">
        <v>2</v>
      </c>
      <c r="E62" s="12">
        <v>3</v>
      </c>
      <c r="F62" s="12">
        <v>3</v>
      </c>
      <c r="G62" s="33">
        <v>2021</v>
      </c>
      <c r="H62" s="46">
        <v>80.3</v>
      </c>
      <c r="I62" s="13">
        <v>230000</v>
      </c>
      <c r="J62" s="2">
        <f>F62*I62</f>
        <v>690000</v>
      </c>
      <c r="K62" s="2">
        <f>J62*0.9</f>
        <v>621000</v>
      </c>
      <c r="L62" s="2">
        <f>J62-K62</f>
        <v>69000</v>
      </c>
      <c r="M62" s="14" t="s">
        <v>140</v>
      </c>
      <c r="N62" s="14" t="s">
        <v>32</v>
      </c>
    </row>
    <row r="63" spans="1:14">
      <c r="A63" s="26">
        <f t="shared" si="7"/>
        <v>13</v>
      </c>
      <c r="B63" s="12" t="s">
        <v>73</v>
      </c>
      <c r="C63" s="12">
        <v>1959</v>
      </c>
      <c r="D63" s="12">
        <v>2</v>
      </c>
      <c r="E63" s="12">
        <v>3</v>
      </c>
      <c r="F63" s="12">
        <v>3</v>
      </c>
      <c r="G63" s="33">
        <v>2021</v>
      </c>
      <c r="H63" s="46">
        <v>72.7</v>
      </c>
      <c r="I63" s="13">
        <v>230000</v>
      </c>
      <c r="J63" s="13">
        <f>I63*F63</f>
        <v>690000</v>
      </c>
      <c r="K63" s="13">
        <f>J63/100*90</f>
        <v>621000</v>
      </c>
      <c r="L63" s="13">
        <f>J63/100*10</f>
        <v>69000</v>
      </c>
      <c r="M63" s="14" t="s">
        <v>140</v>
      </c>
      <c r="N63" s="14" t="s">
        <v>33</v>
      </c>
    </row>
    <row r="64" spans="1:14">
      <c r="A64" s="26">
        <f t="shared" si="7"/>
        <v>14</v>
      </c>
      <c r="B64" s="12" t="s">
        <v>74</v>
      </c>
      <c r="C64" s="12">
        <v>1959</v>
      </c>
      <c r="D64" s="12">
        <v>2</v>
      </c>
      <c r="E64" s="12">
        <v>3</v>
      </c>
      <c r="F64" s="12">
        <v>3</v>
      </c>
      <c r="G64" s="33">
        <v>2021</v>
      </c>
      <c r="H64" s="46">
        <v>80.2</v>
      </c>
      <c r="I64" s="13">
        <v>230000</v>
      </c>
      <c r="J64" s="2">
        <f t="shared" ref="J64:J95" si="8">F64*I64</f>
        <v>690000</v>
      </c>
      <c r="K64" s="2">
        <f t="shared" ref="K64:K95" si="9">J64*0.9</f>
        <v>621000</v>
      </c>
      <c r="L64" s="2">
        <f t="shared" ref="L64:L95" si="10">J64-K64</f>
        <v>69000</v>
      </c>
      <c r="M64" s="14" t="s">
        <v>140</v>
      </c>
      <c r="N64" s="14" t="s">
        <v>32</v>
      </c>
    </row>
    <row r="65" spans="1:14">
      <c r="A65" s="26">
        <f t="shared" si="7"/>
        <v>15</v>
      </c>
      <c r="B65" s="12" t="s">
        <v>75</v>
      </c>
      <c r="C65" s="12">
        <v>1959</v>
      </c>
      <c r="D65" s="12">
        <v>2</v>
      </c>
      <c r="E65" s="12">
        <v>3</v>
      </c>
      <c r="F65" s="12">
        <v>3</v>
      </c>
      <c r="G65" s="33">
        <v>2021</v>
      </c>
      <c r="H65" s="46">
        <v>378.1</v>
      </c>
      <c r="I65" s="13">
        <v>230000</v>
      </c>
      <c r="J65" s="2">
        <f t="shared" si="8"/>
        <v>690000</v>
      </c>
      <c r="K65" s="2">
        <f t="shared" si="9"/>
        <v>621000</v>
      </c>
      <c r="L65" s="2">
        <f t="shared" si="10"/>
        <v>69000</v>
      </c>
      <c r="M65" s="14" t="s">
        <v>140</v>
      </c>
      <c r="N65" s="14" t="s">
        <v>33</v>
      </c>
    </row>
    <row r="66" spans="1:14">
      <c r="A66" s="26">
        <f t="shared" si="7"/>
        <v>16</v>
      </c>
      <c r="B66" s="1" t="s">
        <v>96</v>
      </c>
      <c r="C66" s="14">
        <v>1957</v>
      </c>
      <c r="D66" s="14">
        <v>2</v>
      </c>
      <c r="E66" s="14">
        <v>2</v>
      </c>
      <c r="F66" s="14">
        <v>2</v>
      </c>
      <c r="G66" s="33">
        <v>2021</v>
      </c>
      <c r="H66" s="46">
        <v>53</v>
      </c>
      <c r="I66" s="13">
        <v>230000</v>
      </c>
      <c r="J66" s="2">
        <f t="shared" si="8"/>
        <v>460000</v>
      </c>
      <c r="K66" s="2">
        <f t="shared" si="9"/>
        <v>414000</v>
      </c>
      <c r="L66" s="2">
        <f t="shared" si="10"/>
        <v>46000</v>
      </c>
      <c r="M66" s="2" t="s">
        <v>46</v>
      </c>
      <c r="N66" s="14" t="s">
        <v>93</v>
      </c>
    </row>
    <row r="67" spans="1:14">
      <c r="A67" s="26">
        <f t="shared" si="7"/>
        <v>17</v>
      </c>
      <c r="B67" s="1" t="s">
        <v>97</v>
      </c>
      <c r="C67" s="14">
        <v>1957</v>
      </c>
      <c r="D67" s="14">
        <v>2</v>
      </c>
      <c r="E67" s="14">
        <v>2</v>
      </c>
      <c r="F67" s="14">
        <v>2</v>
      </c>
      <c r="G67" s="33">
        <v>2021</v>
      </c>
      <c r="H67" s="46">
        <v>44.2</v>
      </c>
      <c r="I67" s="13">
        <v>230000</v>
      </c>
      <c r="J67" s="2">
        <f t="shared" si="8"/>
        <v>460000</v>
      </c>
      <c r="K67" s="2">
        <f t="shared" si="9"/>
        <v>414000</v>
      </c>
      <c r="L67" s="2">
        <f t="shared" si="10"/>
        <v>46000</v>
      </c>
      <c r="M67" s="2" t="s">
        <v>46</v>
      </c>
      <c r="N67" s="14" t="s">
        <v>93</v>
      </c>
    </row>
    <row r="68" spans="1:14">
      <c r="A68" s="26">
        <f t="shared" si="7"/>
        <v>18</v>
      </c>
      <c r="B68" s="1" t="s">
        <v>148</v>
      </c>
      <c r="C68" s="14">
        <v>1957</v>
      </c>
      <c r="D68" s="14">
        <v>2</v>
      </c>
      <c r="E68" s="14">
        <v>2</v>
      </c>
      <c r="F68" s="14">
        <v>2</v>
      </c>
      <c r="G68" s="33">
        <v>2021</v>
      </c>
      <c r="H68" s="46">
        <v>53</v>
      </c>
      <c r="I68" s="13">
        <v>230000</v>
      </c>
      <c r="J68" s="2">
        <f t="shared" si="8"/>
        <v>460000</v>
      </c>
      <c r="K68" s="2">
        <f t="shared" si="9"/>
        <v>414000</v>
      </c>
      <c r="L68" s="2">
        <f t="shared" si="10"/>
        <v>46000</v>
      </c>
      <c r="M68" s="2" t="s">
        <v>46</v>
      </c>
      <c r="N68" s="14" t="s">
        <v>93</v>
      </c>
    </row>
    <row r="69" spans="1:14">
      <c r="A69" s="26">
        <f t="shared" si="7"/>
        <v>19</v>
      </c>
      <c r="B69" s="1" t="s">
        <v>147</v>
      </c>
      <c r="C69" s="14">
        <v>1957</v>
      </c>
      <c r="D69" s="14">
        <v>2</v>
      </c>
      <c r="E69" s="14">
        <v>2</v>
      </c>
      <c r="F69" s="14">
        <v>2</v>
      </c>
      <c r="G69" s="33">
        <v>2021</v>
      </c>
      <c r="H69" s="46">
        <v>55.5</v>
      </c>
      <c r="I69" s="13">
        <v>230000</v>
      </c>
      <c r="J69" s="2">
        <f t="shared" si="8"/>
        <v>460000</v>
      </c>
      <c r="K69" s="2">
        <f t="shared" si="9"/>
        <v>414000</v>
      </c>
      <c r="L69" s="2">
        <f t="shared" si="10"/>
        <v>46000</v>
      </c>
      <c r="M69" s="2" t="s">
        <v>46</v>
      </c>
      <c r="N69" s="14" t="s">
        <v>58</v>
      </c>
    </row>
    <row r="70" spans="1:14">
      <c r="A70" s="26">
        <f t="shared" si="7"/>
        <v>20</v>
      </c>
      <c r="B70" s="12" t="s">
        <v>209</v>
      </c>
      <c r="C70" s="12">
        <v>1958</v>
      </c>
      <c r="D70" s="12">
        <v>2</v>
      </c>
      <c r="E70" s="12">
        <v>2</v>
      </c>
      <c r="F70" s="12">
        <v>2</v>
      </c>
      <c r="G70" s="33">
        <v>2021</v>
      </c>
      <c r="H70" s="109">
        <v>55.1</v>
      </c>
      <c r="I70" s="29">
        <v>230000</v>
      </c>
      <c r="J70" s="50">
        <f t="shared" si="8"/>
        <v>460000</v>
      </c>
      <c r="K70" s="50">
        <f t="shared" si="9"/>
        <v>414000</v>
      </c>
      <c r="L70" s="50">
        <f t="shared" si="10"/>
        <v>46000</v>
      </c>
      <c r="M70" s="23" t="s">
        <v>46</v>
      </c>
      <c r="N70" s="14" t="s">
        <v>32</v>
      </c>
    </row>
    <row r="71" spans="1:14">
      <c r="A71" s="26">
        <f t="shared" si="7"/>
        <v>21</v>
      </c>
      <c r="B71" s="12" t="s">
        <v>210</v>
      </c>
      <c r="C71" s="12">
        <v>1958</v>
      </c>
      <c r="D71" s="12">
        <v>2</v>
      </c>
      <c r="E71" s="12">
        <v>2</v>
      </c>
      <c r="F71" s="12">
        <v>2</v>
      </c>
      <c r="G71" s="33">
        <v>2021</v>
      </c>
      <c r="H71" s="99">
        <v>45.7</v>
      </c>
      <c r="I71" s="29">
        <v>230000</v>
      </c>
      <c r="J71" s="50">
        <f t="shared" si="8"/>
        <v>460000</v>
      </c>
      <c r="K71" s="50">
        <f t="shared" si="9"/>
        <v>414000</v>
      </c>
      <c r="L71" s="50">
        <f t="shared" si="10"/>
        <v>46000</v>
      </c>
      <c r="M71" s="23" t="s">
        <v>46</v>
      </c>
      <c r="N71" s="14" t="s">
        <v>93</v>
      </c>
    </row>
    <row r="72" spans="1:14">
      <c r="A72" s="26">
        <f t="shared" si="7"/>
        <v>22</v>
      </c>
      <c r="B72" s="12" t="s">
        <v>34</v>
      </c>
      <c r="C72" s="14">
        <v>1960</v>
      </c>
      <c r="D72" s="12">
        <v>2</v>
      </c>
      <c r="E72" s="12">
        <v>2</v>
      </c>
      <c r="F72" s="12">
        <v>2</v>
      </c>
      <c r="G72" s="33">
        <v>2021</v>
      </c>
      <c r="H72" s="144">
        <v>48</v>
      </c>
      <c r="I72" s="13">
        <v>230000</v>
      </c>
      <c r="J72" s="2">
        <f t="shared" si="8"/>
        <v>460000</v>
      </c>
      <c r="K72" s="2">
        <f t="shared" si="9"/>
        <v>414000</v>
      </c>
      <c r="L72" s="2">
        <f t="shared" si="10"/>
        <v>46000</v>
      </c>
      <c r="M72" s="2" t="s">
        <v>46</v>
      </c>
      <c r="N72" s="14" t="s">
        <v>32</v>
      </c>
    </row>
    <row r="73" spans="1:14">
      <c r="A73" s="26">
        <f t="shared" si="7"/>
        <v>23</v>
      </c>
      <c r="B73" s="12" t="s">
        <v>35</v>
      </c>
      <c r="C73" s="14">
        <v>1960</v>
      </c>
      <c r="D73" s="12">
        <v>2</v>
      </c>
      <c r="E73" s="12">
        <v>2</v>
      </c>
      <c r="F73" s="12">
        <v>2</v>
      </c>
      <c r="G73" s="33">
        <v>2021</v>
      </c>
      <c r="H73" s="144">
        <v>47.5</v>
      </c>
      <c r="I73" s="13">
        <v>230000</v>
      </c>
      <c r="J73" s="2">
        <f t="shared" si="8"/>
        <v>460000</v>
      </c>
      <c r="K73" s="2">
        <f t="shared" si="9"/>
        <v>414000</v>
      </c>
      <c r="L73" s="2">
        <f t="shared" si="10"/>
        <v>46000</v>
      </c>
      <c r="M73" s="2" t="s">
        <v>46</v>
      </c>
      <c r="N73" s="14" t="s">
        <v>32</v>
      </c>
    </row>
    <row r="74" spans="1:14">
      <c r="A74" s="26">
        <f t="shared" si="7"/>
        <v>24</v>
      </c>
      <c r="B74" s="56" t="s">
        <v>100</v>
      </c>
      <c r="C74" s="22">
        <v>1993</v>
      </c>
      <c r="D74" s="22">
        <v>2</v>
      </c>
      <c r="E74" s="22">
        <v>3</v>
      </c>
      <c r="F74" s="22">
        <v>3</v>
      </c>
      <c r="G74" s="33">
        <v>2021</v>
      </c>
      <c r="H74" s="45">
        <v>156.5</v>
      </c>
      <c r="I74" s="57">
        <v>230000</v>
      </c>
      <c r="J74" s="23">
        <f t="shared" si="8"/>
        <v>690000</v>
      </c>
      <c r="K74" s="23">
        <f t="shared" si="9"/>
        <v>621000</v>
      </c>
      <c r="L74" s="23">
        <f t="shared" si="10"/>
        <v>69000</v>
      </c>
      <c r="M74" s="23" t="s">
        <v>46</v>
      </c>
      <c r="N74" s="22" t="s">
        <v>14</v>
      </c>
    </row>
    <row r="75" spans="1:14">
      <c r="A75" s="26">
        <f t="shared" si="7"/>
        <v>25</v>
      </c>
      <c r="B75" s="71" t="s">
        <v>77</v>
      </c>
      <c r="C75" s="17">
        <v>1963</v>
      </c>
      <c r="D75" s="17">
        <v>2</v>
      </c>
      <c r="E75" s="17">
        <v>3</v>
      </c>
      <c r="F75" s="17">
        <v>3</v>
      </c>
      <c r="G75" s="33">
        <v>2021</v>
      </c>
      <c r="H75" s="119">
        <v>51.1</v>
      </c>
      <c r="I75" s="61">
        <v>230000</v>
      </c>
      <c r="J75" s="48">
        <f t="shared" si="8"/>
        <v>690000</v>
      </c>
      <c r="K75" s="48">
        <f t="shared" si="9"/>
        <v>621000</v>
      </c>
      <c r="L75" s="48">
        <f t="shared" si="10"/>
        <v>69000</v>
      </c>
      <c r="M75" s="48" t="s">
        <v>46</v>
      </c>
      <c r="N75" s="17" t="s">
        <v>14</v>
      </c>
    </row>
    <row r="76" spans="1:14">
      <c r="A76" s="26">
        <f t="shared" si="7"/>
        <v>26</v>
      </c>
      <c r="B76" s="71" t="s">
        <v>78</v>
      </c>
      <c r="C76" s="17">
        <v>1975</v>
      </c>
      <c r="D76" s="17">
        <v>2</v>
      </c>
      <c r="E76" s="17">
        <v>3</v>
      </c>
      <c r="F76" s="17">
        <v>3</v>
      </c>
      <c r="G76" s="33">
        <v>2021</v>
      </c>
      <c r="H76" s="120">
        <v>174.7</v>
      </c>
      <c r="I76" s="61">
        <v>230000</v>
      </c>
      <c r="J76" s="48">
        <f t="shared" si="8"/>
        <v>690000</v>
      </c>
      <c r="K76" s="48">
        <f t="shared" si="9"/>
        <v>621000</v>
      </c>
      <c r="L76" s="48">
        <f t="shared" si="10"/>
        <v>69000</v>
      </c>
      <c r="M76" s="48" t="s">
        <v>46</v>
      </c>
      <c r="N76" s="17" t="s">
        <v>14</v>
      </c>
    </row>
    <row r="77" spans="1:14">
      <c r="A77" s="26">
        <f t="shared" si="7"/>
        <v>27</v>
      </c>
      <c r="B77" s="73" t="s">
        <v>162</v>
      </c>
      <c r="C77" s="51">
        <v>1970</v>
      </c>
      <c r="D77" s="51">
        <v>2</v>
      </c>
      <c r="E77" s="51">
        <v>2</v>
      </c>
      <c r="F77" s="51">
        <v>2</v>
      </c>
      <c r="G77" s="33">
        <v>2021</v>
      </c>
      <c r="H77" s="100">
        <v>53.6</v>
      </c>
      <c r="I77" s="75">
        <v>230000</v>
      </c>
      <c r="J77" s="52">
        <f t="shared" si="8"/>
        <v>460000</v>
      </c>
      <c r="K77" s="52">
        <f t="shared" si="9"/>
        <v>414000</v>
      </c>
      <c r="L77" s="52">
        <f t="shared" si="10"/>
        <v>46000</v>
      </c>
      <c r="M77" s="52" t="s">
        <v>46</v>
      </c>
      <c r="N77" s="51" t="s">
        <v>14</v>
      </c>
    </row>
    <row r="78" spans="1:14">
      <c r="A78" s="26">
        <f t="shared" si="7"/>
        <v>28</v>
      </c>
      <c r="B78" s="73" t="s">
        <v>163</v>
      </c>
      <c r="C78" s="51">
        <v>1970</v>
      </c>
      <c r="D78" s="51">
        <v>2</v>
      </c>
      <c r="E78" s="51">
        <v>2</v>
      </c>
      <c r="F78" s="51">
        <v>2</v>
      </c>
      <c r="G78" s="33">
        <v>2021</v>
      </c>
      <c r="H78" s="100">
        <v>52.6</v>
      </c>
      <c r="I78" s="75">
        <v>230000</v>
      </c>
      <c r="J78" s="52">
        <f t="shared" si="8"/>
        <v>460000</v>
      </c>
      <c r="K78" s="52">
        <f t="shared" si="9"/>
        <v>414000</v>
      </c>
      <c r="L78" s="52">
        <f t="shared" si="10"/>
        <v>46000</v>
      </c>
      <c r="M78" s="52" t="s">
        <v>46</v>
      </c>
      <c r="N78" s="51" t="s">
        <v>14</v>
      </c>
    </row>
    <row r="79" spans="1:14">
      <c r="A79" s="26">
        <f t="shared" si="7"/>
        <v>29</v>
      </c>
      <c r="B79" s="6" t="s">
        <v>66</v>
      </c>
      <c r="C79" s="7">
        <v>1983</v>
      </c>
      <c r="D79" s="7">
        <v>3</v>
      </c>
      <c r="E79" s="7">
        <v>3</v>
      </c>
      <c r="F79" s="7">
        <v>3</v>
      </c>
      <c r="G79" s="33">
        <v>2021</v>
      </c>
      <c r="H79" s="98">
        <v>237.3</v>
      </c>
      <c r="I79" s="8">
        <v>220000</v>
      </c>
      <c r="J79" s="9">
        <f t="shared" si="8"/>
        <v>660000</v>
      </c>
      <c r="K79" s="9">
        <f t="shared" si="9"/>
        <v>594000</v>
      </c>
      <c r="L79" s="9">
        <f t="shared" si="10"/>
        <v>66000</v>
      </c>
      <c r="M79" s="7" t="s">
        <v>140</v>
      </c>
      <c r="N79" s="7" t="s">
        <v>67</v>
      </c>
    </row>
    <row r="80" spans="1:14">
      <c r="A80" s="26">
        <f t="shared" si="7"/>
        <v>30</v>
      </c>
      <c r="B80" s="56" t="s">
        <v>103</v>
      </c>
      <c r="C80" s="44">
        <v>1981</v>
      </c>
      <c r="D80" s="44">
        <v>3</v>
      </c>
      <c r="E80" s="44">
        <v>2</v>
      </c>
      <c r="F80" s="44">
        <v>2</v>
      </c>
      <c r="G80" s="33">
        <v>2021</v>
      </c>
      <c r="H80" s="45">
        <v>523.70000000000005</v>
      </c>
      <c r="I80" s="57">
        <v>220000</v>
      </c>
      <c r="J80" s="9">
        <f t="shared" si="8"/>
        <v>440000</v>
      </c>
      <c r="K80" s="9">
        <f t="shared" si="9"/>
        <v>396000</v>
      </c>
      <c r="L80" s="9">
        <f t="shared" si="10"/>
        <v>44000</v>
      </c>
      <c r="M80" s="22" t="s">
        <v>140</v>
      </c>
      <c r="N80" s="22" t="s">
        <v>20</v>
      </c>
    </row>
    <row r="81" spans="1:14">
      <c r="A81" s="26">
        <f t="shared" si="7"/>
        <v>31</v>
      </c>
      <c r="B81" s="6" t="s">
        <v>65</v>
      </c>
      <c r="C81" s="7">
        <v>1959</v>
      </c>
      <c r="D81" s="7">
        <v>3</v>
      </c>
      <c r="E81" s="7">
        <v>4</v>
      </c>
      <c r="F81" s="7">
        <v>4</v>
      </c>
      <c r="G81" s="33">
        <v>2021</v>
      </c>
      <c r="H81" s="98">
        <v>764.4</v>
      </c>
      <c r="I81" s="8">
        <v>220000</v>
      </c>
      <c r="J81" s="9">
        <f t="shared" si="8"/>
        <v>880000</v>
      </c>
      <c r="K81" s="9">
        <f t="shared" si="9"/>
        <v>792000</v>
      </c>
      <c r="L81" s="9">
        <f t="shared" si="10"/>
        <v>88000</v>
      </c>
      <c r="M81" s="7" t="s">
        <v>140</v>
      </c>
      <c r="N81" s="7" t="s">
        <v>20</v>
      </c>
    </row>
    <row r="82" spans="1:14">
      <c r="A82" s="26">
        <f t="shared" si="7"/>
        <v>32</v>
      </c>
      <c r="B82" s="6" t="s">
        <v>70</v>
      </c>
      <c r="C82" s="7">
        <v>1978</v>
      </c>
      <c r="D82" s="7">
        <v>3</v>
      </c>
      <c r="E82" s="7">
        <v>4</v>
      </c>
      <c r="F82" s="7">
        <v>4</v>
      </c>
      <c r="G82" s="33">
        <v>2021</v>
      </c>
      <c r="H82" s="98">
        <v>246.1</v>
      </c>
      <c r="I82" s="8">
        <v>220000</v>
      </c>
      <c r="J82" s="9">
        <f t="shared" si="8"/>
        <v>880000</v>
      </c>
      <c r="K82" s="9">
        <f t="shared" si="9"/>
        <v>792000</v>
      </c>
      <c r="L82" s="9">
        <f t="shared" si="10"/>
        <v>88000</v>
      </c>
      <c r="M82" s="7" t="s">
        <v>140</v>
      </c>
      <c r="N82" s="7" t="s">
        <v>67</v>
      </c>
    </row>
    <row r="84" spans="1:14">
      <c r="A84" s="26">
        <f>A37+1</f>
        <v>34</v>
      </c>
      <c r="B84" s="12" t="s">
        <v>76</v>
      </c>
      <c r="C84" s="12">
        <v>1990</v>
      </c>
      <c r="D84" s="12">
        <v>3</v>
      </c>
      <c r="E84" s="12">
        <v>3</v>
      </c>
      <c r="F84" s="12">
        <v>3</v>
      </c>
      <c r="G84" s="33">
        <v>2021</v>
      </c>
      <c r="H84" s="46">
        <v>908.4</v>
      </c>
      <c r="I84" s="13">
        <v>220000</v>
      </c>
      <c r="J84" s="2">
        <f t="shared" si="8"/>
        <v>660000</v>
      </c>
      <c r="K84" s="2">
        <f t="shared" si="9"/>
        <v>594000</v>
      </c>
      <c r="L84" s="2">
        <f t="shared" si="10"/>
        <v>66000</v>
      </c>
      <c r="M84" s="14" t="s">
        <v>140</v>
      </c>
      <c r="N84" s="14" t="s">
        <v>32</v>
      </c>
    </row>
    <row r="85" spans="1:14">
      <c r="A85" s="26">
        <f t="shared" si="7"/>
        <v>35</v>
      </c>
      <c r="B85" s="56" t="s">
        <v>99</v>
      </c>
      <c r="C85" s="70">
        <v>1997</v>
      </c>
      <c r="D85" s="22">
        <v>3</v>
      </c>
      <c r="E85" s="22">
        <v>2</v>
      </c>
      <c r="F85" s="22">
        <v>2</v>
      </c>
      <c r="G85" s="33">
        <v>2021</v>
      </c>
      <c r="H85" s="45">
        <v>161.19999999999999</v>
      </c>
      <c r="I85" s="57">
        <v>220000</v>
      </c>
      <c r="J85" s="23">
        <f t="shared" si="8"/>
        <v>440000</v>
      </c>
      <c r="K85" s="23">
        <f t="shared" si="9"/>
        <v>396000</v>
      </c>
      <c r="L85" s="23">
        <f t="shared" si="10"/>
        <v>44000</v>
      </c>
      <c r="M85" s="23" t="s">
        <v>46</v>
      </c>
      <c r="N85" s="22" t="s">
        <v>14</v>
      </c>
    </row>
    <row r="86" spans="1:14">
      <c r="A86" s="26">
        <f t="shared" si="7"/>
        <v>36</v>
      </c>
      <c r="B86" s="6" t="s">
        <v>230</v>
      </c>
      <c r="C86" s="12">
        <v>1961</v>
      </c>
      <c r="D86" s="12">
        <v>4</v>
      </c>
      <c r="E86" s="12">
        <v>4</v>
      </c>
      <c r="F86" s="12">
        <v>4</v>
      </c>
      <c r="G86" s="33">
        <v>2021</v>
      </c>
      <c r="H86" s="46">
        <v>190.4</v>
      </c>
      <c r="I86" s="29">
        <v>300000</v>
      </c>
      <c r="J86" s="50">
        <f t="shared" si="8"/>
        <v>1200000</v>
      </c>
      <c r="K86" s="50">
        <f t="shared" si="9"/>
        <v>1080000</v>
      </c>
      <c r="L86" s="50">
        <f t="shared" si="10"/>
        <v>120000</v>
      </c>
      <c r="M86" s="14" t="s">
        <v>181</v>
      </c>
      <c r="N86" s="12" t="s">
        <v>22</v>
      </c>
    </row>
    <row r="87" spans="1:14">
      <c r="A87" s="26">
        <f t="shared" si="7"/>
        <v>37</v>
      </c>
      <c r="B87" s="6" t="s">
        <v>231</v>
      </c>
      <c r="C87" s="12">
        <v>1962</v>
      </c>
      <c r="D87" s="12">
        <v>4</v>
      </c>
      <c r="E87" s="12">
        <v>4</v>
      </c>
      <c r="F87" s="12">
        <v>4</v>
      </c>
      <c r="G87" s="33">
        <v>2021</v>
      </c>
      <c r="H87" s="46">
        <v>193.5</v>
      </c>
      <c r="I87" s="29">
        <v>300000</v>
      </c>
      <c r="J87" s="50">
        <f t="shared" si="8"/>
        <v>1200000</v>
      </c>
      <c r="K87" s="50">
        <f t="shared" si="9"/>
        <v>1080000</v>
      </c>
      <c r="L87" s="50">
        <f t="shared" si="10"/>
        <v>120000</v>
      </c>
      <c r="M87" s="14" t="s">
        <v>181</v>
      </c>
      <c r="N87" s="12" t="s">
        <v>242</v>
      </c>
    </row>
    <row r="88" spans="1:14">
      <c r="A88" s="26">
        <f t="shared" si="7"/>
        <v>38</v>
      </c>
      <c r="B88" s="27" t="s">
        <v>119</v>
      </c>
      <c r="C88" s="49">
        <v>1960</v>
      </c>
      <c r="D88" s="49">
        <v>4</v>
      </c>
      <c r="E88" s="49">
        <v>4</v>
      </c>
      <c r="F88" s="49">
        <v>4</v>
      </c>
      <c r="G88" s="33">
        <v>2021</v>
      </c>
      <c r="H88" s="121">
        <v>200.1</v>
      </c>
      <c r="I88" s="29">
        <v>300000</v>
      </c>
      <c r="J88" s="50">
        <f t="shared" si="8"/>
        <v>1200000</v>
      </c>
      <c r="K88" s="50">
        <f t="shared" si="9"/>
        <v>1080000</v>
      </c>
      <c r="L88" s="50">
        <f t="shared" si="10"/>
        <v>120000</v>
      </c>
      <c r="M88" s="50" t="s">
        <v>46</v>
      </c>
      <c r="N88" s="28" t="s">
        <v>12</v>
      </c>
    </row>
    <row r="89" spans="1:14">
      <c r="A89" s="26">
        <f t="shared" si="7"/>
        <v>39</v>
      </c>
      <c r="B89" s="27" t="s">
        <v>121</v>
      </c>
      <c r="C89" s="28">
        <v>1962</v>
      </c>
      <c r="D89" s="28">
        <v>4</v>
      </c>
      <c r="E89" s="28">
        <v>2</v>
      </c>
      <c r="F89" s="28">
        <v>2</v>
      </c>
      <c r="G89" s="33">
        <v>2021</v>
      </c>
      <c r="H89" s="121">
        <v>97.5</v>
      </c>
      <c r="I89" s="29">
        <v>300000</v>
      </c>
      <c r="J89" s="50">
        <f t="shared" si="8"/>
        <v>600000</v>
      </c>
      <c r="K89" s="50">
        <f t="shared" si="9"/>
        <v>540000</v>
      </c>
      <c r="L89" s="50">
        <f t="shared" si="10"/>
        <v>60000</v>
      </c>
      <c r="M89" s="50" t="s">
        <v>46</v>
      </c>
      <c r="N89" s="28" t="s">
        <v>57</v>
      </c>
    </row>
    <row r="90" spans="1:14">
      <c r="A90" s="26">
        <f t="shared" si="7"/>
        <v>40</v>
      </c>
      <c r="B90" s="6" t="s">
        <v>102</v>
      </c>
      <c r="C90" s="33">
        <v>1984</v>
      </c>
      <c r="D90" s="33">
        <v>5</v>
      </c>
      <c r="E90" s="33">
        <v>6</v>
      </c>
      <c r="F90" s="33">
        <v>6</v>
      </c>
      <c r="G90" s="33">
        <v>2021</v>
      </c>
      <c r="H90" s="98">
        <v>508.9</v>
      </c>
      <c r="I90" s="37">
        <v>320140</v>
      </c>
      <c r="J90" s="9">
        <f t="shared" si="8"/>
        <v>1920840</v>
      </c>
      <c r="K90" s="9">
        <f t="shared" si="9"/>
        <v>1728756</v>
      </c>
      <c r="L90" s="9">
        <f t="shared" si="10"/>
        <v>192084</v>
      </c>
      <c r="M90" s="9" t="s">
        <v>140</v>
      </c>
      <c r="N90" s="7" t="s">
        <v>18</v>
      </c>
    </row>
    <row r="91" spans="1:14">
      <c r="A91" s="26">
        <f t="shared" si="7"/>
        <v>41</v>
      </c>
      <c r="B91" s="6" t="s">
        <v>111</v>
      </c>
      <c r="C91" s="33">
        <v>2005</v>
      </c>
      <c r="D91" s="33">
        <v>5</v>
      </c>
      <c r="E91" s="33">
        <v>5</v>
      </c>
      <c r="F91" s="33">
        <v>5</v>
      </c>
      <c r="G91" s="33">
        <v>2021</v>
      </c>
      <c r="H91" s="98">
        <v>595.6</v>
      </c>
      <c r="I91" s="37">
        <v>320140</v>
      </c>
      <c r="J91" s="9">
        <f t="shared" si="8"/>
        <v>1600700</v>
      </c>
      <c r="K91" s="9">
        <f t="shared" si="9"/>
        <v>1440630</v>
      </c>
      <c r="L91" s="9">
        <f t="shared" si="10"/>
        <v>160070</v>
      </c>
      <c r="M91" s="9" t="s">
        <v>46</v>
      </c>
      <c r="N91" s="7" t="s">
        <v>105</v>
      </c>
    </row>
    <row r="92" spans="1:14">
      <c r="A92" s="26">
        <f>A135+1</f>
        <v>36</v>
      </c>
      <c r="B92" s="6" t="s">
        <v>59</v>
      </c>
      <c r="C92" s="7">
        <v>1973</v>
      </c>
      <c r="D92" s="7">
        <v>5</v>
      </c>
      <c r="E92" s="7">
        <v>8</v>
      </c>
      <c r="F92" s="7">
        <v>5</v>
      </c>
      <c r="G92" s="33">
        <v>2021</v>
      </c>
      <c r="H92" s="94">
        <v>636.4</v>
      </c>
      <c r="I92" s="8">
        <v>320140</v>
      </c>
      <c r="J92" s="9">
        <f>F92*I92</f>
        <v>1600700</v>
      </c>
      <c r="K92" s="9">
        <f>J92*0.9</f>
        <v>1440630</v>
      </c>
      <c r="L92" s="9">
        <f>J92-K92</f>
        <v>160070</v>
      </c>
      <c r="M92" s="9" t="s">
        <v>46</v>
      </c>
      <c r="N92" s="7" t="s">
        <v>30</v>
      </c>
    </row>
    <row r="93" spans="1:14">
      <c r="A93" s="26">
        <f>A48+1</f>
        <v>45</v>
      </c>
      <c r="B93" s="36" t="s">
        <v>251</v>
      </c>
      <c r="C93" s="36">
        <v>1980</v>
      </c>
      <c r="D93" s="36">
        <v>5</v>
      </c>
      <c r="E93" s="36">
        <v>6</v>
      </c>
      <c r="F93" s="36">
        <v>6</v>
      </c>
      <c r="G93" s="33">
        <v>2021</v>
      </c>
      <c r="H93" s="98">
        <v>441.2</v>
      </c>
      <c r="I93" s="37">
        <v>320140</v>
      </c>
      <c r="J93" s="9">
        <f>F93*I93</f>
        <v>1920840</v>
      </c>
      <c r="K93" s="9">
        <f>J93*0.9</f>
        <v>1728756</v>
      </c>
      <c r="L93" s="9">
        <f>J93-K93</f>
        <v>192084</v>
      </c>
      <c r="M93" s="9" t="s">
        <v>46</v>
      </c>
      <c r="N93" s="7" t="s">
        <v>30</v>
      </c>
    </row>
    <row r="94" spans="1:14">
      <c r="A94" s="26">
        <f t="shared" si="7"/>
        <v>46</v>
      </c>
      <c r="B94" s="1" t="s">
        <v>94</v>
      </c>
      <c r="C94" s="14">
        <v>1976</v>
      </c>
      <c r="D94" s="14">
        <v>5</v>
      </c>
      <c r="E94" s="14">
        <v>4</v>
      </c>
      <c r="F94" s="14">
        <v>4</v>
      </c>
      <c r="G94" s="33">
        <v>2021</v>
      </c>
      <c r="H94" s="46">
        <v>959.6</v>
      </c>
      <c r="I94" s="13">
        <v>320140</v>
      </c>
      <c r="J94" s="2">
        <f t="shared" si="8"/>
        <v>1280560</v>
      </c>
      <c r="K94" s="2">
        <f t="shared" si="9"/>
        <v>1152504</v>
      </c>
      <c r="L94" s="2">
        <f t="shared" si="10"/>
        <v>128056</v>
      </c>
      <c r="M94" s="14" t="s">
        <v>140</v>
      </c>
      <c r="N94" s="14" t="s">
        <v>93</v>
      </c>
    </row>
    <row r="95" spans="1:14">
      <c r="A95" s="26">
        <f t="shared" si="7"/>
        <v>47</v>
      </c>
      <c r="B95" s="1" t="s">
        <v>95</v>
      </c>
      <c r="C95" s="14">
        <v>1984</v>
      </c>
      <c r="D95" s="14">
        <v>5</v>
      </c>
      <c r="E95" s="14">
        <v>6</v>
      </c>
      <c r="F95" s="14">
        <v>6</v>
      </c>
      <c r="G95" s="33">
        <v>2021</v>
      </c>
      <c r="H95" s="46">
        <v>1988.6</v>
      </c>
      <c r="I95" s="13">
        <v>320140</v>
      </c>
      <c r="J95" s="2">
        <f t="shared" si="8"/>
        <v>1920840</v>
      </c>
      <c r="K95" s="2">
        <f t="shared" si="9"/>
        <v>1728756</v>
      </c>
      <c r="L95" s="2">
        <f t="shared" si="10"/>
        <v>192084</v>
      </c>
      <c r="M95" s="14" t="s">
        <v>140</v>
      </c>
      <c r="N95" s="14" t="s">
        <v>93</v>
      </c>
    </row>
    <row r="96" spans="1:14">
      <c r="A96" s="26">
        <f t="shared" si="7"/>
        <v>48</v>
      </c>
      <c r="B96" s="1" t="s">
        <v>98</v>
      </c>
      <c r="C96" s="14">
        <v>1973</v>
      </c>
      <c r="D96" s="12">
        <v>5</v>
      </c>
      <c r="E96" s="12">
        <v>6</v>
      </c>
      <c r="F96" s="12">
        <v>6</v>
      </c>
      <c r="G96" s="33">
        <v>2021</v>
      </c>
      <c r="H96" s="46">
        <v>385.3</v>
      </c>
      <c r="I96" s="13">
        <v>320140</v>
      </c>
      <c r="J96" s="2">
        <f>F96*I96</f>
        <v>1920840</v>
      </c>
      <c r="K96" s="2">
        <f>J96*0.9</f>
        <v>1728756</v>
      </c>
      <c r="L96" s="2">
        <f>J96-K96</f>
        <v>192084</v>
      </c>
      <c r="M96" s="14" t="s">
        <v>140</v>
      </c>
      <c r="N96" s="14" t="s">
        <v>12</v>
      </c>
    </row>
    <row r="97" spans="1:14" ht="31.5">
      <c r="A97" s="26">
        <f t="shared" si="7"/>
        <v>49</v>
      </c>
      <c r="B97" s="76" t="s">
        <v>79</v>
      </c>
      <c r="C97" s="51">
        <v>1978</v>
      </c>
      <c r="D97" s="51">
        <v>5</v>
      </c>
      <c r="E97" s="51">
        <v>4</v>
      </c>
      <c r="F97" s="51">
        <v>4</v>
      </c>
      <c r="G97" s="33">
        <v>2021</v>
      </c>
      <c r="H97" s="100">
        <v>930.5</v>
      </c>
      <c r="I97" s="75">
        <v>320140</v>
      </c>
      <c r="J97" s="52">
        <f>F97*I97</f>
        <v>1280560</v>
      </c>
      <c r="K97" s="52">
        <f>J97*0.9</f>
        <v>1152504</v>
      </c>
      <c r="L97" s="52">
        <f>J97-K97</f>
        <v>128056</v>
      </c>
      <c r="M97" s="51" t="s">
        <v>140</v>
      </c>
      <c r="N97" s="51" t="s">
        <v>80</v>
      </c>
    </row>
    <row r="98" spans="1:14">
      <c r="A98" s="123"/>
      <c r="B98" s="63"/>
      <c r="C98" s="14"/>
      <c r="D98" s="14">
        <f>SUM(D53:D97)</f>
        <v>126</v>
      </c>
      <c r="E98" s="14"/>
      <c r="F98" s="14"/>
      <c r="G98" s="12"/>
      <c r="H98" s="46"/>
      <c r="I98" s="13"/>
      <c r="J98" s="2">
        <f>SUM(J53:J97)</f>
        <v>35635880</v>
      </c>
      <c r="K98" s="2">
        <f>J98*0.9</f>
        <v>32072292</v>
      </c>
      <c r="L98" s="2">
        <f>J98-K98</f>
        <v>3563588</v>
      </c>
      <c r="M98" s="14"/>
      <c r="N98" s="14"/>
    </row>
    <row r="99" spans="1:14">
      <c r="A99" s="68"/>
      <c r="B99" s="65"/>
      <c r="C99" s="66"/>
      <c r="D99" s="66"/>
      <c r="E99" s="66"/>
      <c r="F99" s="66"/>
      <c r="G99" s="3"/>
      <c r="I99" s="42"/>
      <c r="J99" s="69"/>
      <c r="K99" s="69"/>
      <c r="L99" s="69"/>
      <c r="N99" s="66"/>
    </row>
    <row r="100" spans="1:14">
      <c r="B100" s="4">
        <v>2022</v>
      </c>
    </row>
    <row r="101" spans="1:14">
      <c r="A101" s="20">
        <v>1</v>
      </c>
      <c r="B101" s="56" t="s">
        <v>174</v>
      </c>
      <c r="C101" s="44">
        <v>1957</v>
      </c>
      <c r="D101" s="44">
        <v>2</v>
      </c>
      <c r="E101" s="44">
        <v>2</v>
      </c>
      <c r="F101" s="44">
        <v>2</v>
      </c>
      <c r="G101" s="44">
        <v>2022</v>
      </c>
      <c r="H101" s="45">
        <v>43.9</v>
      </c>
      <c r="I101" s="57">
        <v>230000</v>
      </c>
      <c r="J101" s="23">
        <f>F101*I101</f>
        <v>460000</v>
      </c>
      <c r="K101" s="23">
        <f t="shared" ref="K101:K143" si="11">J101*0.9</f>
        <v>414000</v>
      </c>
      <c r="L101" s="23">
        <f t="shared" ref="L101:L143" si="12">J101-K101</f>
        <v>46000</v>
      </c>
      <c r="M101" s="23" t="s">
        <v>46</v>
      </c>
      <c r="N101" s="22" t="s">
        <v>20</v>
      </c>
    </row>
    <row r="102" spans="1:14">
      <c r="A102" s="20">
        <f>A101+1</f>
        <v>2</v>
      </c>
      <c r="B102" s="56" t="s">
        <v>215</v>
      </c>
      <c r="C102" s="44">
        <v>1976</v>
      </c>
      <c r="D102" s="44">
        <v>2</v>
      </c>
      <c r="E102" s="44">
        <v>2</v>
      </c>
      <c r="F102" s="44">
        <v>2</v>
      </c>
      <c r="G102" s="44">
        <v>2022</v>
      </c>
      <c r="H102" s="45">
        <v>42.4</v>
      </c>
      <c r="I102" s="57">
        <v>230000</v>
      </c>
      <c r="J102" s="23">
        <f t="shared" ref="J102:J142" si="13">F102*I102</f>
        <v>460000</v>
      </c>
      <c r="K102" s="23">
        <f t="shared" si="11"/>
        <v>414000</v>
      </c>
      <c r="L102" s="23">
        <f t="shared" si="12"/>
        <v>46000</v>
      </c>
      <c r="M102" s="22" t="s">
        <v>184</v>
      </c>
      <c r="N102" s="43" t="s">
        <v>244</v>
      </c>
    </row>
    <row r="103" spans="1:14">
      <c r="A103" s="20">
        <f>A102+1</f>
        <v>3</v>
      </c>
      <c r="B103" s="56" t="s">
        <v>115</v>
      </c>
      <c r="C103" s="44">
        <v>1958</v>
      </c>
      <c r="D103" s="44">
        <v>2</v>
      </c>
      <c r="E103" s="44">
        <v>2</v>
      </c>
      <c r="F103" s="44">
        <v>2</v>
      </c>
      <c r="G103" s="44">
        <v>2022</v>
      </c>
      <c r="H103" s="45">
        <v>43.1</v>
      </c>
      <c r="I103" s="57">
        <v>230000</v>
      </c>
      <c r="J103" s="23">
        <f t="shared" si="13"/>
        <v>460000</v>
      </c>
      <c r="K103" s="23">
        <f t="shared" si="11"/>
        <v>414000</v>
      </c>
      <c r="L103" s="23">
        <f t="shared" si="12"/>
        <v>46000</v>
      </c>
      <c r="M103" s="23" t="s">
        <v>46</v>
      </c>
      <c r="N103" s="22" t="s">
        <v>20</v>
      </c>
    </row>
    <row r="104" spans="1:14">
      <c r="A104" s="5">
        <f t="shared" ref="A104:A142" si="14">A103+1</f>
        <v>4</v>
      </c>
      <c r="B104" s="6" t="s">
        <v>225</v>
      </c>
      <c r="C104" s="33">
        <v>1959</v>
      </c>
      <c r="D104" s="33">
        <v>2</v>
      </c>
      <c r="E104" s="33">
        <v>2</v>
      </c>
      <c r="F104" s="33">
        <v>2</v>
      </c>
      <c r="G104" s="44">
        <v>2022</v>
      </c>
      <c r="H104" s="98">
        <v>108.9</v>
      </c>
      <c r="I104" s="8">
        <v>230000</v>
      </c>
      <c r="J104" s="9">
        <f t="shared" si="13"/>
        <v>460000</v>
      </c>
      <c r="K104" s="9">
        <f t="shared" si="11"/>
        <v>414000</v>
      </c>
      <c r="L104" s="9">
        <f t="shared" si="12"/>
        <v>46000</v>
      </c>
      <c r="M104" s="9" t="s">
        <v>46</v>
      </c>
      <c r="N104" s="7" t="s">
        <v>12</v>
      </c>
    </row>
    <row r="105" spans="1:14">
      <c r="A105" s="5">
        <f t="shared" si="14"/>
        <v>5</v>
      </c>
      <c r="B105" s="6" t="s">
        <v>118</v>
      </c>
      <c r="C105" s="33">
        <v>1958</v>
      </c>
      <c r="D105" s="33">
        <v>2</v>
      </c>
      <c r="E105" s="33">
        <v>2</v>
      </c>
      <c r="F105" s="33">
        <v>2</v>
      </c>
      <c r="G105" s="44">
        <v>2022</v>
      </c>
      <c r="H105" s="98">
        <v>46.9</v>
      </c>
      <c r="I105" s="8">
        <v>230000</v>
      </c>
      <c r="J105" s="9">
        <f t="shared" si="13"/>
        <v>460000</v>
      </c>
      <c r="K105" s="9">
        <f t="shared" si="11"/>
        <v>414000</v>
      </c>
      <c r="L105" s="9">
        <f t="shared" si="12"/>
        <v>46000</v>
      </c>
      <c r="M105" s="9" t="s">
        <v>46</v>
      </c>
      <c r="N105" s="7" t="s">
        <v>57</v>
      </c>
    </row>
    <row r="106" spans="1:14">
      <c r="A106" s="5">
        <f t="shared" si="14"/>
        <v>6</v>
      </c>
      <c r="B106" s="33" t="s">
        <v>127</v>
      </c>
      <c r="C106" s="33">
        <v>1960</v>
      </c>
      <c r="D106" s="33">
        <v>2</v>
      </c>
      <c r="E106" s="33">
        <v>3</v>
      </c>
      <c r="F106" s="33">
        <v>3</v>
      </c>
      <c r="G106" s="44">
        <v>2022</v>
      </c>
      <c r="H106" s="98">
        <v>81.099999999999994</v>
      </c>
      <c r="I106" s="8">
        <v>230000</v>
      </c>
      <c r="J106" s="9">
        <f t="shared" si="13"/>
        <v>690000</v>
      </c>
      <c r="K106" s="9">
        <f t="shared" si="11"/>
        <v>621000</v>
      </c>
      <c r="L106" s="9">
        <f t="shared" si="12"/>
        <v>69000</v>
      </c>
      <c r="M106" s="7" t="s">
        <v>140</v>
      </c>
      <c r="N106" s="7" t="s">
        <v>13</v>
      </c>
    </row>
    <row r="107" spans="1:14">
      <c r="A107" s="5">
        <f t="shared" si="14"/>
        <v>7</v>
      </c>
      <c r="B107" s="6" t="s">
        <v>243</v>
      </c>
      <c r="C107" s="7">
        <v>1959</v>
      </c>
      <c r="D107" s="7">
        <v>2</v>
      </c>
      <c r="E107" s="7">
        <v>2</v>
      </c>
      <c r="F107" s="7">
        <v>2</v>
      </c>
      <c r="G107" s="44">
        <v>2022</v>
      </c>
      <c r="H107" s="98">
        <v>45.4</v>
      </c>
      <c r="I107" s="8">
        <v>230000</v>
      </c>
      <c r="J107" s="9">
        <f t="shared" si="13"/>
        <v>460000</v>
      </c>
      <c r="K107" s="9">
        <f t="shared" si="11"/>
        <v>414000</v>
      </c>
      <c r="L107" s="9">
        <f t="shared" si="12"/>
        <v>46000</v>
      </c>
      <c r="M107" s="9" t="s">
        <v>46</v>
      </c>
      <c r="N107" s="7" t="s">
        <v>57</v>
      </c>
    </row>
    <row r="108" spans="1:14">
      <c r="A108" s="5">
        <f t="shared" si="14"/>
        <v>8</v>
      </c>
      <c r="B108" s="6" t="s">
        <v>122</v>
      </c>
      <c r="C108" s="7">
        <v>1959</v>
      </c>
      <c r="D108" s="7">
        <v>2</v>
      </c>
      <c r="E108" s="7">
        <v>3</v>
      </c>
      <c r="F108" s="7">
        <v>3</v>
      </c>
      <c r="G108" s="44">
        <v>2022</v>
      </c>
      <c r="H108" s="98">
        <v>572.4</v>
      </c>
      <c r="I108" s="8">
        <v>230000</v>
      </c>
      <c r="J108" s="9">
        <f t="shared" si="13"/>
        <v>690000</v>
      </c>
      <c r="K108" s="9">
        <f t="shared" si="11"/>
        <v>621000</v>
      </c>
      <c r="L108" s="9">
        <f t="shared" si="12"/>
        <v>69000</v>
      </c>
      <c r="M108" s="7" t="s">
        <v>140</v>
      </c>
      <c r="N108" s="7" t="s">
        <v>57</v>
      </c>
    </row>
    <row r="109" spans="1:14">
      <c r="A109" s="5">
        <f t="shared" si="14"/>
        <v>9</v>
      </c>
      <c r="B109" s="6" t="s">
        <v>123</v>
      </c>
      <c r="C109" s="33">
        <v>1959</v>
      </c>
      <c r="D109" s="33">
        <v>2</v>
      </c>
      <c r="E109" s="33">
        <v>2</v>
      </c>
      <c r="F109" s="33">
        <v>2</v>
      </c>
      <c r="G109" s="44">
        <v>2022</v>
      </c>
      <c r="H109" s="98">
        <v>48</v>
      </c>
      <c r="I109" s="8">
        <v>230000</v>
      </c>
      <c r="J109" s="9">
        <f t="shared" si="13"/>
        <v>460000</v>
      </c>
      <c r="K109" s="9">
        <f t="shared" si="11"/>
        <v>414000</v>
      </c>
      <c r="L109" s="9">
        <f t="shared" si="12"/>
        <v>46000</v>
      </c>
      <c r="M109" s="9" t="s">
        <v>46</v>
      </c>
      <c r="N109" s="7" t="s">
        <v>57</v>
      </c>
    </row>
    <row r="110" spans="1:14">
      <c r="A110" s="5">
        <f t="shared" si="14"/>
        <v>10</v>
      </c>
      <c r="B110" s="6" t="s">
        <v>124</v>
      </c>
      <c r="C110" s="33">
        <v>1959</v>
      </c>
      <c r="D110" s="33">
        <v>2</v>
      </c>
      <c r="E110" s="33">
        <v>3</v>
      </c>
      <c r="F110" s="33">
        <v>3</v>
      </c>
      <c r="G110" s="44">
        <v>2022</v>
      </c>
      <c r="H110" s="98">
        <v>87.1</v>
      </c>
      <c r="I110" s="8">
        <v>230000</v>
      </c>
      <c r="J110" s="9">
        <f t="shared" si="13"/>
        <v>690000</v>
      </c>
      <c r="K110" s="9">
        <f t="shared" si="11"/>
        <v>621000</v>
      </c>
      <c r="L110" s="9">
        <f t="shared" si="12"/>
        <v>69000</v>
      </c>
      <c r="M110" s="7" t="s">
        <v>140</v>
      </c>
      <c r="N110" s="7" t="s">
        <v>57</v>
      </c>
    </row>
    <row r="111" spans="1:14">
      <c r="A111" s="5">
        <f t="shared" si="14"/>
        <v>11</v>
      </c>
      <c r="B111" s="6" t="s">
        <v>125</v>
      </c>
      <c r="C111" s="33">
        <v>1960</v>
      </c>
      <c r="D111" s="33">
        <v>2</v>
      </c>
      <c r="E111" s="33">
        <v>2</v>
      </c>
      <c r="F111" s="33">
        <v>2</v>
      </c>
      <c r="G111" s="44">
        <v>2022</v>
      </c>
      <c r="H111" s="98">
        <v>56</v>
      </c>
      <c r="I111" s="8">
        <v>230000</v>
      </c>
      <c r="J111" s="9">
        <f t="shared" si="13"/>
        <v>460000</v>
      </c>
      <c r="K111" s="9">
        <f t="shared" si="11"/>
        <v>414000</v>
      </c>
      <c r="L111" s="9">
        <f t="shared" si="12"/>
        <v>46000</v>
      </c>
      <c r="M111" s="9" t="s">
        <v>46</v>
      </c>
      <c r="N111" s="7" t="s">
        <v>57</v>
      </c>
    </row>
    <row r="112" spans="1:14">
      <c r="A112" s="5">
        <f t="shared" si="14"/>
        <v>12</v>
      </c>
      <c r="B112" s="6" t="s">
        <v>126</v>
      </c>
      <c r="C112" s="33">
        <v>1958</v>
      </c>
      <c r="D112" s="33">
        <v>2</v>
      </c>
      <c r="E112" s="33">
        <v>2</v>
      </c>
      <c r="F112" s="33">
        <v>2</v>
      </c>
      <c r="G112" s="44">
        <v>2022</v>
      </c>
      <c r="H112" s="98">
        <v>50.5</v>
      </c>
      <c r="I112" s="8">
        <v>230000</v>
      </c>
      <c r="J112" s="9">
        <f t="shared" si="13"/>
        <v>460000</v>
      </c>
      <c r="K112" s="9">
        <f t="shared" si="11"/>
        <v>414000</v>
      </c>
      <c r="L112" s="9">
        <f t="shared" si="12"/>
        <v>46000</v>
      </c>
      <c r="M112" s="9" t="s">
        <v>46</v>
      </c>
      <c r="N112" s="7" t="s">
        <v>13</v>
      </c>
    </row>
    <row r="113" spans="1:14">
      <c r="A113" s="5">
        <f t="shared" si="14"/>
        <v>13</v>
      </c>
      <c r="B113" s="33" t="s">
        <v>206</v>
      </c>
      <c r="C113" s="33">
        <v>1982</v>
      </c>
      <c r="D113" s="33">
        <v>2</v>
      </c>
      <c r="E113" s="33">
        <v>2</v>
      </c>
      <c r="F113" s="33">
        <v>2</v>
      </c>
      <c r="G113" s="44">
        <v>2022</v>
      </c>
      <c r="H113" s="110">
        <v>44.1</v>
      </c>
      <c r="I113" s="8">
        <v>230000</v>
      </c>
      <c r="J113" s="9">
        <f t="shared" si="13"/>
        <v>460000</v>
      </c>
      <c r="K113" s="9">
        <f t="shared" si="11"/>
        <v>414000</v>
      </c>
      <c r="L113" s="9">
        <f t="shared" si="12"/>
        <v>46000</v>
      </c>
      <c r="M113" s="9" t="s">
        <v>46</v>
      </c>
      <c r="N113" s="7" t="s">
        <v>129</v>
      </c>
    </row>
    <row r="114" spans="1:14">
      <c r="A114" s="5">
        <f t="shared" si="14"/>
        <v>14</v>
      </c>
      <c r="B114" s="33" t="s">
        <v>128</v>
      </c>
      <c r="C114" s="33">
        <v>1959</v>
      </c>
      <c r="D114" s="33">
        <v>2</v>
      </c>
      <c r="E114" s="33">
        <v>2</v>
      </c>
      <c r="F114" s="33">
        <v>2</v>
      </c>
      <c r="G114" s="44">
        <v>2022</v>
      </c>
      <c r="H114" s="98">
        <v>53.8</v>
      </c>
      <c r="I114" s="8">
        <v>230000</v>
      </c>
      <c r="J114" s="9">
        <f t="shared" si="13"/>
        <v>460000</v>
      </c>
      <c r="K114" s="9">
        <f t="shared" si="11"/>
        <v>414000</v>
      </c>
      <c r="L114" s="9">
        <f t="shared" si="12"/>
        <v>46000</v>
      </c>
      <c r="M114" s="9" t="s">
        <v>46</v>
      </c>
      <c r="N114" s="7" t="s">
        <v>129</v>
      </c>
    </row>
    <row r="115" spans="1:14">
      <c r="A115" s="5">
        <f t="shared" si="14"/>
        <v>15</v>
      </c>
      <c r="B115" s="33" t="s">
        <v>207</v>
      </c>
      <c r="C115" s="33">
        <v>1959</v>
      </c>
      <c r="D115" s="33">
        <v>2</v>
      </c>
      <c r="E115" s="33">
        <v>2</v>
      </c>
      <c r="F115" s="33">
        <v>2</v>
      </c>
      <c r="G115" s="44">
        <v>2022</v>
      </c>
      <c r="H115" s="111">
        <v>53.3</v>
      </c>
      <c r="I115" s="8">
        <v>230000</v>
      </c>
      <c r="J115" s="9">
        <f t="shared" si="13"/>
        <v>460000</v>
      </c>
      <c r="K115" s="9">
        <f t="shared" si="11"/>
        <v>414000</v>
      </c>
      <c r="L115" s="9">
        <f t="shared" si="12"/>
        <v>46000</v>
      </c>
      <c r="M115" s="9" t="s">
        <v>46</v>
      </c>
      <c r="N115" s="7" t="s">
        <v>129</v>
      </c>
    </row>
    <row r="116" spans="1:14">
      <c r="A116" s="5">
        <f t="shared" si="14"/>
        <v>16</v>
      </c>
      <c r="B116" s="33" t="s">
        <v>130</v>
      </c>
      <c r="C116" s="33">
        <v>1959</v>
      </c>
      <c r="D116" s="33">
        <v>2</v>
      </c>
      <c r="E116" s="33">
        <v>2</v>
      </c>
      <c r="F116" s="33">
        <v>2</v>
      </c>
      <c r="G116" s="44">
        <v>2022</v>
      </c>
      <c r="H116" s="98">
        <v>53</v>
      </c>
      <c r="I116" s="8">
        <v>230000</v>
      </c>
      <c r="J116" s="9">
        <f t="shared" si="13"/>
        <v>460000</v>
      </c>
      <c r="K116" s="9">
        <f t="shared" si="11"/>
        <v>414000</v>
      </c>
      <c r="L116" s="9">
        <f t="shared" si="12"/>
        <v>46000</v>
      </c>
      <c r="M116" s="9" t="s">
        <v>46</v>
      </c>
      <c r="N116" s="7" t="s">
        <v>129</v>
      </c>
    </row>
    <row r="117" spans="1:14">
      <c r="A117" s="5">
        <f t="shared" si="14"/>
        <v>17</v>
      </c>
      <c r="B117" s="33" t="s">
        <v>141</v>
      </c>
      <c r="C117" s="33">
        <v>1958</v>
      </c>
      <c r="D117" s="7">
        <v>2</v>
      </c>
      <c r="E117" s="7">
        <v>2</v>
      </c>
      <c r="F117" s="7">
        <v>2</v>
      </c>
      <c r="G117" s="44">
        <v>2022</v>
      </c>
      <c r="H117" s="98">
        <v>48.62</v>
      </c>
      <c r="I117" s="8">
        <v>230000</v>
      </c>
      <c r="J117" s="9">
        <f t="shared" si="13"/>
        <v>460000</v>
      </c>
      <c r="K117" s="9">
        <f t="shared" si="11"/>
        <v>414000</v>
      </c>
      <c r="L117" s="9">
        <f t="shared" si="12"/>
        <v>46000</v>
      </c>
      <c r="M117" s="9" t="s">
        <v>46</v>
      </c>
      <c r="N117" s="7" t="s">
        <v>13</v>
      </c>
    </row>
    <row r="118" spans="1:14">
      <c r="A118" s="5">
        <f t="shared" si="14"/>
        <v>18</v>
      </c>
      <c r="B118" s="33" t="s">
        <v>142</v>
      </c>
      <c r="C118" s="33">
        <v>1965</v>
      </c>
      <c r="D118" s="7">
        <v>2</v>
      </c>
      <c r="E118" s="7">
        <v>2</v>
      </c>
      <c r="F118" s="7">
        <v>2</v>
      </c>
      <c r="G118" s="44">
        <v>2022</v>
      </c>
      <c r="H118" s="98">
        <v>48.36</v>
      </c>
      <c r="I118" s="8">
        <v>230000</v>
      </c>
      <c r="J118" s="9">
        <f t="shared" si="13"/>
        <v>460000</v>
      </c>
      <c r="K118" s="9">
        <f t="shared" si="11"/>
        <v>414000</v>
      </c>
      <c r="L118" s="9">
        <f t="shared" si="12"/>
        <v>46000</v>
      </c>
      <c r="M118" s="9" t="s">
        <v>46</v>
      </c>
      <c r="N118" s="7" t="s">
        <v>13</v>
      </c>
    </row>
    <row r="119" spans="1:14">
      <c r="A119" s="5">
        <f t="shared" si="14"/>
        <v>19</v>
      </c>
      <c r="B119" s="33" t="s">
        <v>143</v>
      </c>
      <c r="C119" s="33">
        <v>1961</v>
      </c>
      <c r="D119" s="7">
        <v>2</v>
      </c>
      <c r="E119" s="7">
        <v>2</v>
      </c>
      <c r="F119" s="7">
        <v>2</v>
      </c>
      <c r="G119" s="44">
        <v>2022</v>
      </c>
      <c r="H119" s="98">
        <v>48.4</v>
      </c>
      <c r="I119" s="8">
        <v>230000</v>
      </c>
      <c r="J119" s="9">
        <f t="shared" si="13"/>
        <v>460000</v>
      </c>
      <c r="K119" s="9">
        <f t="shared" si="11"/>
        <v>414000</v>
      </c>
      <c r="L119" s="9">
        <f t="shared" si="12"/>
        <v>46000</v>
      </c>
      <c r="M119" s="9" t="s">
        <v>46</v>
      </c>
      <c r="N119" s="7" t="s">
        <v>12</v>
      </c>
    </row>
    <row r="120" spans="1:14">
      <c r="A120" s="5">
        <f t="shared" si="14"/>
        <v>20</v>
      </c>
      <c r="B120" s="33" t="s">
        <v>131</v>
      </c>
      <c r="C120" s="33">
        <v>1957</v>
      </c>
      <c r="D120" s="33">
        <v>2</v>
      </c>
      <c r="E120" s="33">
        <v>2</v>
      </c>
      <c r="F120" s="33">
        <v>2</v>
      </c>
      <c r="G120" s="44">
        <v>2022</v>
      </c>
      <c r="H120" s="98">
        <v>52.8</v>
      </c>
      <c r="I120" s="8">
        <v>230000</v>
      </c>
      <c r="J120" s="9">
        <f t="shared" si="13"/>
        <v>460000</v>
      </c>
      <c r="K120" s="9">
        <f t="shared" si="11"/>
        <v>414000</v>
      </c>
      <c r="L120" s="9">
        <f t="shared" si="12"/>
        <v>46000</v>
      </c>
      <c r="M120" s="9" t="s">
        <v>46</v>
      </c>
      <c r="N120" s="7" t="s">
        <v>129</v>
      </c>
    </row>
    <row r="121" spans="1:14">
      <c r="A121" s="5">
        <f t="shared" si="14"/>
        <v>21</v>
      </c>
      <c r="B121" s="33" t="s">
        <v>132</v>
      </c>
      <c r="C121" s="33">
        <v>1957</v>
      </c>
      <c r="D121" s="33">
        <v>2</v>
      </c>
      <c r="E121" s="33">
        <v>2</v>
      </c>
      <c r="F121" s="33">
        <v>2</v>
      </c>
      <c r="G121" s="44">
        <v>2022</v>
      </c>
      <c r="H121" s="98">
        <v>52.5</v>
      </c>
      <c r="I121" s="8">
        <v>230000</v>
      </c>
      <c r="J121" s="9">
        <f t="shared" si="13"/>
        <v>460000</v>
      </c>
      <c r="K121" s="9">
        <f t="shared" si="11"/>
        <v>414000</v>
      </c>
      <c r="L121" s="9">
        <f t="shared" si="12"/>
        <v>46000</v>
      </c>
      <c r="M121" s="9" t="s">
        <v>46</v>
      </c>
      <c r="N121" s="7" t="s">
        <v>129</v>
      </c>
    </row>
    <row r="122" spans="1:14">
      <c r="A122" s="5">
        <f t="shared" si="14"/>
        <v>22</v>
      </c>
      <c r="B122" s="33" t="s">
        <v>133</v>
      </c>
      <c r="C122" s="33">
        <v>1958</v>
      </c>
      <c r="D122" s="33">
        <v>2</v>
      </c>
      <c r="E122" s="33">
        <v>2</v>
      </c>
      <c r="F122" s="33">
        <v>2</v>
      </c>
      <c r="G122" s="44">
        <v>2022</v>
      </c>
      <c r="H122" s="98">
        <v>54.6</v>
      </c>
      <c r="I122" s="8">
        <v>230000</v>
      </c>
      <c r="J122" s="9">
        <f t="shared" si="13"/>
        <v>460000</v>
      </c>
      <c r="K122" s="9">
        <f t="shared" si="11"/>
        <v>414000</v>
      </c>
      <c r="L122" s="9">
        <f t="shared" si="12"/>
        <v>46000</v>
      </c>
      <c r="M122" s="9" t="s">
        <v>46</v>
      </c>
      <c r="N122" s="7" t="s">
        <v>129</v>
      </c>
    </row>
    <row r="123" spans="1:14">
      <c r="A123" s="5">
        <f t="shared" si="14"/>
        <v>23</v>
      </c>
      <c r="B123" s="33" t="s">
        <v>134</v>
      </c>
      <c r="C123" s="33">
        <v>1959</v>
      </c>
      <c r="D123" s="33">
        <v>2</v>
      </c>
      <c r="E123" s="33">
        <v>2</v>
      </c>
      <c r="F123" s="33">
        <v>2</v>
      </c>
      <c r="G123" s="44">
        <v>2022</v>
      </c>
      <c r="H123" s="98">
        <v>55</v>
      </c>
      <c r="I123" s="8">
        <v>230000</v>
      </c>
      <c r="J123" s="9">
        <f t="shared" si="13"/>
        <v>460000</v>
      </c>
      <c r="K123" s="9">
        <f t="shared" si="11"/>
        <v>414000</v>
      </c>
      <c r="L123" s="9">
        <f t="shared" si="12"/>
        <v>46000</v>
      </c>
      <c r="M123" s="9" t="s">
        <v>46</v>
      </c>
      <c r="N123" s="7" t="s">
        <v>129</v>
      </c>
    </row>
    <row r="124" spans="1:14">
      <c r="A124" s="72">
        <f t="shared" si="14"/>
        <v>24</v>
      </c>
      <c r="B124" s="73" t="s">
        <v>135</v>
      </c>
      <c r="C124" s="80">
        <v>1973</v>
      </c>
      <c r="D124" s="51">
        <v>2</v>
      </c>
      <c r="E124" s="51">
        <v>3</v>
      </c>
      <c r="F124" s="51">
        <v>3</v>
      </c>
      <c r="G124" s="44">
        <v>2022</v>
      </c>
      <c r="H124" s="100">
        <v>86.2</v>
      </c>
      <c r="I124" s="75">
        <v>230000</v>
      </c>
      <c r="J124" s="52">
        <f t="shared" si="13"/>
        <v>690000</v>
      </c>
      <c r="K124" s="52">
        <f t="shared" si="11"/>
        <v>621000</v>
      </c>
      <c r="L124" s="52">
        <f t="shared" si="12"/>
        <v>69000</v>
      </c>
      <c r="M124" s="52" t="s">
        <v>46</v>
      </c>
      <c r="N124" s="51" t="s">
        <v>14</v>
      </c>
    </row>
    <row r="125" spans="1:14">
      <c r="A125" s="72">
        <f t="shared" si="14"/>
        <v>25</v>
      </c>
      <c r="B125" s="73" t="s">
        <v>136</v>
      </c>
      <c r="C125" s="80">
        <v>1964</v>
      </c>
      <c r="D125" s="51">
        <v>2</v>
      </c>
      <c r="E125" s="51">
        <v>2</v>
      </c>
      <c r="F125" s="51">
        <v>2</v>
      </c>
      <c r="G125" s="44">
        <v>2022</v>
      </c>
      <c r="H125" s="100">
        <v>110</v>
      </c>
      <c r="I125" s="75">
        <v>230000</v>
      </c>
      <c r="J125" s="52">
        <f t="shared" si="13"/>
        <v>460000</v>
      </c>
      <c r="K125" s="52">
        <f t="shared" si="11"/>
        <v>414000</v>
      </c>
      <c r="L125" s="52">
        <f t="shared" si="12"/>
        <v>46000</v>
      </c>
      <c r="M125" s="52" t="s">
        <v>46</v>
      </c>
      <c r="N125" s="51" t="s">
        <v>14</v>
      </c>
    </row>
    <row r="126" spans="1:14">
      <c r="A126" s="123">
        <f t="shared" si="14"/>
        <v>26</v>
      </c>
      <c r="B126" s="56" t="s">
        <v>101</v>
      </c>
      <c r="C126" s="22">
        <v>1963</v>
      </c>
      <c r="D126" s="22">
        <v>2</v>
      </c>
      <c r="E126" s="22">
        <v>3</v>
      </c>
      <c r="F126" s="22">
        <v>3</v>
      </c>
      <c r="G126" s="44">
        <v>2022</v>
      </c>
      <c r="H126" s="45">
        <v>78.3</v>
      </c>
      <c r="I126" s="57">
        <v>230000</v>
      </c>
      <c r="J126" s="2">
        <f t="shared" si="13"/>
        <v>690000</v>
      </c>
      <c r="K126" s="23">
        <f t="shared" si="11"/>
        <v>621000</v>
      </c>
      <c r="L126" s="23">
        <f t="shared" si="12"/>
        <v>69000</v>
      </c>
      <c r="M126" s="23" t="s">
        <v>46</v>
      </c>
      <c r="N126" s="22" t="s">
        <v>14</v>
      </c>
    </row>
    <row r="127" spans="1:14">
      <c r="A127" s="123">
        <f t="shared" si="14"/>
        <v>27</v>
      </c>
      <c r="B127" s="56" t="s">
        <v>137</v>
      </c>
      <c r="C127" s="22">
        <v>1975</v>
      </c>
      <c r="D127" s="22">
        <v>2</v>
      </c>
      <c r="E127" s="22">
        <v>2</v>
      </c>
      <c r="F127" s="22">
        <v>2</v>
      </c>
      <c r="G127" s="44">
        <v>2022</v>
      </c>
      <c r="H127" s="45">
        <v>57.4</v>
      </c>
      <c r="I127" s="57">
        <v>230000</v>
      </c>
      <c r="J127" s="2">
        <f t="shared" si="13"/>
        <v>460000</v>
      </c>
      <c r="K127" s="23">
        <f t="shared" si="11"/>
        <v>414000</v>
      </c>
      <c r="L127" s="23">
        <f t="shared" si="12"/>
        <v>46000</v>
      </c>
      <c r="M127" s="23" t="s">
        <v>46</v>
      </c>
      <c r="N127" s="22" t="s">
        <v>14</v>
      </c>
    </row>
    <row r="128" spans="1:14" ht="31.5">
      <c r="A128" s="72">
        <f t="shared" si="14"/>
        <v>28</v>
      </c>
      <c r="B128" s="78" t="s">
        <v>161</v>
      </c>
      <c r="C128" s="79">
        <v>1985</v>
      </c>
      <c r="D128" s="51">
        <v>2</v>
      </c>
      <c r="E128" s="51">
        <v>2</v>
      </c>
      <c r="F128" s="51">
        <v>2</v>
      </c>
      <c r="G128" s="44">
        <v>2022</v>
      </c>
      <c r="H128" s="100">
        <v>45</v>
      </c>
      <c r="I128" s="75">
        <v>230000</v>
      </c>
      <c r="J128" s="52">
        <f t="shared" si="13"/>
        <v>460000</v>
      </c>
      <c r="K128" s="52">
        <f t="shared" si="11"/>
        <v>414000</v>
      </c>
      <c r="L128" s="52">
        <f t="shared" si="12"/>
        <v>46000</v>
      </c>
      <c r="M128" s="52" t="s">
        <v>46</v>
      </c>
      <c r="N128" s="51" t="s">
        <v>14</v>
      </c>
    </row>
    <row r="129" spans="1:14" ht="31.5">
      <c r="A129" s="72">
        <f t="shared" si="14"/>
        <v>29</v>
      </c>
      <c r="B129" s="78" t="s">
        <v>139</v>
      </c>
      <c r="C129" s="79">
        <v>1985</v>
      </c>
      <c r="D129" s="51">
        <v>2</v>
      </c>
      <c r="E129" s="51">
        <v>2</v>
      </c>
      <c r="F129" s="51">
        <v>2</v>
      </c>
      <c r="G129" s="44">
        <v>2022</v>
      </c>
      <c r="H129" s="100">
        <v>47</v>
      </c>
      <c r="I129" s="75">
        <v>230000</v>
      </c>
      <c r="J129" s="52">
        <f t="shared" si="13"/>
        <v>460000</v>
      </c>
      <c r="K129" s="52">
        <f t="shared" si="11"/>
        <v>414000</v>
      </c>
      <c r="L129" s="52">
        <f t="shared" si="12"/>
        <v>46000</v>
      </c>
      <c r="M129" s="52" t="s">
        <v>46</v>
      </c>
      <c r="N129" s="51" t="s">
        <v>14</v>
      </c>
    </row>
    <row r="130" spans="1:14">
      <c r="A130" s="20">
        <f t="shared" si="14"/>
        <v>30</v>
      </c>
      <c r="B130" s="58" t="s">
        <v>106</v>
      </c>
      <c r="C130" s="22">
        <v>1985</v>
      </c>
      <c r="D130" s="44">
        <v>3</v>
      </c>
      <c r="E130" s="44">
        <v>2</v>
      </c>
      <c r="F130" s="44">
        <v>2</v>
      </c>
      <c r="G130" s="44">
        <v>2022</v>
      </c>
      <c r="H130" s="45">
        <v>112</v>
      </c>
      <c r="I130" s="57">
        <v>220000</v>
      </c>
      <c r="J130" s="23">
        <f t="shared" si="13"/>
        <v>440000</v>
      </c>
      <c r="K130" s="23">
        <f t="shared" si="11"/>
        <v>396000</v>
      </c>
      <c r="L130" s="23">
        <f t="shared" si="12"/>
        <v>44000</v>
      </c>
      <c r="M130" s="22" t="s">
        <v>140</v>
      </c>
      <c r="N130" s="93" t="s">
        <v>22</v>
      </c>
    </row>
    <row r="131" spans="1:14">
      <c r="A131" s="20">
        <f t="shared" si="14"/>
        <v>31</v>
      </c>
      <c r="B131" s="56" t="s">
        <v>164</v>
      </c>
      <c r="C131" s="44">
        <v>1959</v>
      </c>
      <c r="D131" s="44">
        <v>3</v>
      </c>
      <c r="E131" s="44">
        <v>3</v>
      </c>
      <c r="F131" s="44">
        <v>3</v>
      </c>
      <c r="G131" s="44">
        <v>2022</v>
      </c>
      <c r="H131" s="45">
        <v>732.1</v>
      </c>
      <c r="I131" s="8">
        <v>220000</v>
      </c>
      <c r="J131" s="9">
        <f>F131*I131</f>
        <v>660000</v>
      </c>
      <c r="K131" s="9">
        <f t="shared" si="11"/>
        <v>594000</v>
      </c>
      <c r="L131" s="9">
        <f t="shared" si="12"/>
        <v>66000</v>
      </c>
      <c r="M131" s="23" t="s">
        <v>46</v>
      </c>
      <c r="N131" s="22" t="s">
        <v>20</v>
      </c>
    </row>
    <row r="132" spans="1:14">
      <c r="A132" s="5">
        <f t="shared" si="14"/>
        <v>32</v>
      </c>
      <c r="B132" s="6" t="s">
        <v>120</v>
      </c>
      <c r="C132" s="7">
        <v>1991</v>
      </c>
      <c r="D132" s="7">
        <v>3</v>
      </c>
      <c r="E132" s="7">
        <v>2</v>
      </c>
      <c r="F132" s="7">
        <v>2</v>
      </c>
      <c r="G132" s="44">
        <v>2022</v>
      </c>
      <c r="H132" s="98">
        <v>78.2</v>
      </c>
      <c r="I132" s="8">
        <v>220000</v>
      </c>
      <c r="J132" s="9">
        <f t="shared" si="13"/>
        <v>440000</v>
      </c>
      <c r="K132" s="9">
        <f t="shared" si="11"/>
        <v>396000</v>
      </c>
      <c r="L132" s="9">
        <f t="shared" si="12"/>
        <v>44000</v>
      </c>
      <c r="M132" s="9" t="s">
        <v>46</v>
      </c>
      <c r="N132" s="7" t="s">
        <v>12</v>
      </c>
    </row>
    <row r="133" spans="1:14">
      <c r="A133" s="5">
        <f t="shared" si="14"/>
        <v>33</v>
      </c>
      <c r="B133" s="33" t="s">
        <v>144</v>
      </c>
      <c r="C133" s="7">
        <v>1992</v>
      </c>
      <c r="D133" s="7">
        <v>3</v>
      </c>
      <c r="E133" s="7">
        <v>3</v>
      </c>
      <c r="F133" s="7">
        <v>3</v>
      </c>
      <c r="G133" s="44">
        <v>2022</v>
      </c>
      <c r="H133" s="98">
        <v>732.3</v>
      </c>
      <c r="I133" s="8">
        <v>220000</v>
      </c>
      <c r="J133" s="9">
        <f t="shared" si="13"/>
        <v>660000</v>
      </c>
      <c r="K133" s="9">
        <f t="shared" si="11"/>
        <v>594000</v>
      </c>
      <c r="L133" s="9">
        <f t="shared" si="12"/>
        <v>66000</v>
      </c>
      <c r="M133" s="9" t="s">
        <v>46</v>
      </c>
      <c r="N133" s="7" t="s">
        <v>145</v>
      </c>
    </row>
    <row r="134" spans="1:14">
      <c r="A134" s="20">
        <f t="shared" si="14"/>
        <v>34</v>
      </c>
      <c r="B134" s="56" t="s">
        <v>64</v>
      </c>
      <c r="C134" s="22">
        <v>1982</v>
      </c>
      <c r="D134" s="22">
        <v>5</v>
      </c>
      <c r="E134" s="22">
        <v>6</v>
      </c>
      <c r="F134" s="22">
        <v>6</v>
      </c>
      <c r="G134" s="44">
        <v>2022</v>
      </c>
      <c r="H134" s="45">
        <v>1510.8</v>
      </c>
      <c r="I134" s="57">
        <v>320140</v>
      </c>
      <c r="J134" s="23">
        <f t="shared" si="13"/>
        <v>1920840</v>
      </c>
      <c r="K134" s="23">
        <f t="shared" si="11"/>
        <v>1728756</v>
      </c>
      <c r="L134" s="23">
        <f t="shared" si="12"/>
        <v>192084</v>
      </c>
      <c r="M134" s="22" t="s">
        <v>140</v>
      </c>
      <c r="N134" s="22" t="s">
        <v>30</v>
      </c>
    </row>
    <row r="135" spans="1:14">
      <c r="A135" s="20">
        <f t="shared" si="14"/>
        <v>35</v>
      </c>
      <c r="B135" s="58" t="s">
        <v>83</v>
      </c>
      <c r="C135" s="58">
        <v>1987</v>
      </c>
      <c r="D135" s="58">
        <v>5</v>
      </c>
      <c r="E135" s="58">
        <v>8</v>
      </c>
      <c r="F135" s="58">
        <v>8</v>
      </c>
      <c r="G135" s="44">
        <v>2022</v>
      </c>
      <c r="H135" s="45">
        <v>781.3</v>
      </c>
      <c r="I135" s="64">
        <v>320140</v>
      </c>
      <c r="J135" s="23">
        <f t="shared" si="13"/>
        <v>2561120</v>
      </c>
      <c r="K135" s="23">
        <f t="shared" si="11"/>
        <v>2305008</v>
      </c>
      <c r="L135" s="23">
        <f t="shared" si="12"/>
        <v>256112</v>
      </c>
      <c r="M135" s="22" t="s">
        <v>140</v>
      </c>
      <c r="N135" s="22" t="s">
        <v>116</v>
      </c>
    </row>
    <row r="136" spans="1:14">
      <c r="A136" s="20">
        <f t="shared" si="14"/>
        <v>36</v>
      </c>
      <c r="B136" s="56" t="s">
        <v>104</v>
      </c>
      <c r="C136" s="44">
        <v>1985</v>
      </c>
      <c r="D136" s="44">
        <v>5</v>
      </c>
      <c r="E136" s="44">
        <v>11</v>
      </c>
      <c r="F136" s="44">
        <v>11</v>
      </c>
      <c r="G136" s="44">
        <v>2022</v>
      </c>
      <c r="H136" s="45">
        <v>1007.6</v>
      </c>
      <c r="I136" s="57">
        <v>320140</v>
      </c>
      <c r="J136" s="23">
        <f t="shared" si="13"/>
        <v>3521540</v>
      </c>
      <c r="K136" s="23">
        <f t="shared" si="11"/>
        <v>3169386</v>
      </c>
      <c r="L136" s="23">
        <f t="shared" si="12"/>
        <v>352154</v>
      </c>
      <c r="M136" s="22" t="s">
        <v>140</v>
      </c>
      <c r="N136" s="22" t="s">
        <v>105</v>
      </c>
    </row>
    <row r="137" spans="1:14">
      <c r="A137" s="20">
        <f t="shared" si="14"/>
        <v>37</v>
      </c>
      <c r="B137" s="36" t="s">
        <v>63</v>
      </c>
      <c r="C137" s="39">
        <v>1973</v>
      </c>
      <c r="D137" s="36">
        <v>5</v>
      </c>
      <c r="E137" s="36">
        <v>4</v>
      </c>
      <c r="F137" s="36">
        <v>4</v>
      </c>
      <c r="G137" s="44">
        <v>2022</v>
      </c>
      <c r="H137" s="98">
        <v>1406.4</v>
      </c>
      <c r="I137" s="37">
        <v>320140</v>
      </c>
      <c r="J137" s="9">
        <f>F137*I137</f>
        <v>1280560</v>
      </c>
      <c r="K137" s="9">
        <f t="shared" si="11"/>
        <v>1152504</v>
      </c>
      <c r="L137" s="9">
        <f t="shared" si="12"/>
        <v>128056</v>
      </c>
      <c r="M137" s="9" t="s">
        <v>46</v>
      </c>
      <c r="N137" s="7" t="s">
        <v>30</v>
      </c>
    </row>
    <row r="138" spans="1:14">
      <c r="A138" s="20">
        <f>A47+1</f>
        <v>44</v>
      </c>
      <c r="B138" s="56" t="s">
        <v>237</v>
      </c>
      <c r="C138" s="44">
        <v>1967</v>
      </c>
      <c r="D138" s="44">
        <v>5</v>
      </c>
      <c r="E138" s="44">
        <v>4</v>
      </c>
      <c r="F138" s="44">
        <v>4</v>
      </c>
      <c r="G138" s="44">
        <v>2022</v>
      </c>
      <c r="H138" s="45">
        <v>221.5</v>
      </c>
      <c r="I138" s="57">
        <v>320140</v>
      </c>
      <c r="J138" s="23">
        <f t="shared" si="13"/>
        <v>1280560</v>
      </c>
      <c r="K138" s="23">
        <f t="shared" si="11"/>
        <v>1152504</v>
      </c>
      <c r="L138" s="23">
        <f t="shared" si="12"/>
        <v>128056</v>
      </c>
      <c r="M138" s="22" t="s">
        <v>181</v>
      </c>
      <c r="N138" s="22" t="s">
        <v>105</v>
      </c>
    </row>
    <row r="139" spans="1:14">
      <c r="A139" s="20">
        <f t="shared" si="14"/>
        <v>45</v>
      </c>
      <c r="B139" s="58" t="s">
        <v>84</v>
      </c>
      <c r="C139" s="58">
        <v>1982</v>
      </c>
      <c r="D139" s="58">
        <v>5</v>
      </c>
      <c r="E139" s="58">
        <v>6</v>
      </c>
      <c r="F139" s="58">
        <v>6</v>
      </c>
      <c r="G139" s="44">
        <v>2022</v>
      </c>
      <c r="H139" s="45">
        <v>210.3</v>
      </c>
      <c r="I139" s="64">
        <v>320140</v>
      </c>
      <c r="J139" s="23">
        <f t="shared" si="13"/>
        <v>1920840</v>
      </c>
      <c r="K139" s="23">
        <f t="shared" si="11"/>
        <v>1728756</v>
      </c>
      <c r="L139" s="23">
        <f t="shared" si="12"/>
        <v>192084</v>
      </c>
      <c r="M139" s="22" t="s">
        <v>140</v>
      </c>
      <c r="N139" s="67" t="s">
        <v>85</v>
      </c>
    </row>
    <row r="140" spans="1:14">
      <c r="A140" s="20">
        <f t="shared" si="14"/>
        <v>46</v>
      </c>
      <c r="B140" s="56" t="s">
        <v>175</v>
      </c>
      <c r="C140" s="44">
        <v>1972</v>
      </c>
      <c r="D140" s="44">
        <v>5</v>
      </c>
      <c r="E140" s="44">
        <v>11</v>
      </c>
      <c r="F140" s="44">
        <v>11</v>
      </c>
      <c r="G140" s="44">
        <v>2022</v>
      </c>
      <c r="H140" s="45">
        <v>1901.1</v>
      </c>
      <c r="I140" s="57">
        <v>320140</v>
      </c>
      <c r="J140" s="23">
        <f t="shared" si="13"/>
        <v>3521540</v>
      </c>
      <c r="K140" s="23">
        <f t="shared" si="11"/>
        <v>3169386</v>
      </c>
      <c r="L140" s="23">
        <f t="shared" si="12"/>
        <v>352154</v>
      </c>
      <c r="M140" s="23" t="s">
        <v>140</v>
      </c>
      <c r="N140" s="67" t="s">
        <v>113</v>
      </c>
    </row>
    <row r="141" spans="1:14">
      <c r="A141" s="20">
        <f>A140+1</f>
        <v>47</v>
      </c>
      <c r="B141" s="58" t="s">
        <v>86</v>
      </c>
      <c r="C141" s="58">
        <v>1973</v>
      </c>
      <c r="D141" s="58">
        <v>5</v>
      </c>
      <c r="E141" s="58">
        <v>6</v>
      </c>
      <c r="F141" s="58">
        <v>6</v>
      </c>
      <c r="G141" s="44">
        <v>2022</v>
      </c>
      <c r="H141" s="45">
        <v>442.3</v>
      </c>
      <c r="I141" s="64">
        <v>320140</v>
      </c>
      <c r="J141" s="23">
        <f t="shared" si="13"/>
        <v>1920840</v>
      </c>
      <c r="K141" s="23">
        <f t="shared" si="11"/>
        <v>1728756</v>
      </c>
      <c r="L141" s="23">
        <f t="shared" si="12"/>
        <v>192084</v>
      </c>
      <c r="M141" s="23" t="s">
        <v>46</v>
      </c>
      <c r="N141" s="22" t="s">
        <v>30</v>
      </c>
    </row>
    <row r="142" spans="1:14">
      <c r="A142" s="20">
        <f t="shared" si="14"/>
        <v>48</v>
      </c>
      <c r="B142" s="56" t="s">
        <v>219</v>
      </c>
      <c r="C142" s="44">
        <v>1984</v>
      </c>
      <c r="D142" s="44">
        <v>5</v>
      </c>
      <c r="E142" s="44">
        <v>5</v>
      </c>
      <c r="F142" s="44">
        <v>5</v>
      </c>
      <c r="G142" s="44">
        <v>2022</v>
      </c>
      <c r="H142" s="45">
        <v>472.6</v>
      </c>
      <c r="I142" s="57">
        <v>320140</v>
      </c>
      <c r="J142" s="23">
        <f t="shared" si="13"/>
        <v>1600700</v>
      </c>
      <c r="K142" s="23">
        <f t="shared" si="11"/>
        <v>1440630</v>
      </c>
      <c r="L142" s="23">
        <f t="shared" si="12"/>
        <v>160070</v>
      </c>
      <c r="M142" s="22" t="s">
        <v>140</v>
      </c>
      <c r="N142" s="22" t="s">
        <v>22</v>
      </c>
    </row>
    <row r="143" spans="1:14">
      <c r="A143" s="123"/>
      <c r="B143" s="1"/>
      <c r="C143" s="12"/>
      <c r="D143" s="12"/>
      <c r="E143" s="12"/>
      <c r="F143" s="12"/>
      <c r="G143" s="44"/>
      <c r="H143" s="46"/>
      <c r="I143" s="8"/>
      <c r="J143" s="9">
        <f>SUM(J101:J142)</f>
        <v>36218540</v>
      </c>
      <c r="K143" s="9">
        <f t="shared" si="11"/>
        <v>32596686</v>
      </c>
      <c r="L143" s="9">
        <f t="shared" si="12"/>
        <v>3621854</v>
      </c>
      <c r="M143" s="40"/>
      <c r="N143" s="14"/>
    </row>
    <row r="145" spans="1:14">
      <c r="B145" s="55">
        <v>2023</v>
      </c>
    </row>
    <row r="146" spans="1:14">
      <c r="A146" s="33"/>
      <c r="B146" s="6" t="s">
        <v>221</v>
      </c>
      <c r="C146" s="33">
        <v>1956</v>
      </c>
      <c r="D146" s="33">
        <v>2</v>
      </c>
      <c r="E146" s="33">
        <v>1</v>
      </c>
      <c r="F146" s="33">
        <v>1</v>
      </c>
      <c r="G146" s="33">
        <v>2023</v>
      </c>
      <c r="H146" s="98">
        <v>33.6</v>
      </c>
      <c r="I146" s="8">
        <v>230000</v>
      </c>
      <c r="J146" s="9">
        <f t="shared" ref="J146:J157" si="15">F146*I146</f>
        <v>230000</v>
      </c>
      <c r="K146" s="9">
        <f t="shared" ref="K146:K157" si="16">J146*0.9</f>
        <v>207000</v>
      </c>
      <c r="L146" s="9">
        <f t="shared" ref="L146:L157" si="17">J146-K146</f>
        <v>23000</v>
      </c>
      <c r="M146" s="108" t="s">
        <v>184</v>
      </c>
      <c r="N146" s="7" t="s">
        <v>20</v>
      </c>
    </row>
    <row r="147" spans="1:14">
      <c r="A147" s="33"/>
      <c r="B147" s="6" t="s">
        <v>222</v>
      </c>
      <c r="C147" s="33">
        <v>1973</v>
      </c>
      <c r="D147" s="33">
        <v>2</v>
      </c>
      <c r="E147" s="33">
        <v>2</v>
      </c>
      <c r="F147" s="33">
        <v>2</v>
      </c>
      <c r="G147" s="33">
        <v>2023</v>
      </c>
      <c r="H147" s="98">
        <v>46.2</v>
      </c>
      <c r="I147" s="8">
        <v>230000</v>
      </c>
      <c r="J147" s="9">
        <f t="shared" si="15"/>
        <v>460000</v>
      </c>
      <c r="K147" s="9">
        <f t="shared" si="16"/>
        <v>414000</v>
      </c>
      <c r="L147" s="9">
        <f t="shared" si="17"/>
        <v>46000</v>
      </c>
      <c r="M147" s="108" t="s">
        <v>184</v>
      </c>
      <c r="N147" s="7" t="s">
        <v>244</v>
      </c>
    </row>
    <row r="148" spans="1:14">
      <c r="A148" s="33"/>
      <c r="B148" s="6" t="s">
        <v>173</v>
      </c>
      <c r="C148" s="33">
        <v>1956</v>
      </c>
      <c r="D148" s="33">
        <v>2</v>
      </c>
      <c r="E148" s="33">
        <v>1</v>
      </c>
      <c r="F148" s="33">
        <v>1</v>
      </c>
      <c r="G148" s="33">
        <v>2023</v>
      </c>
      <c r="H148" s="98">
        <v>34.1</v>
      </c>
      <c r="I148" s="8">
        <v>230000</v>
      </c>
      <c r="J148" s="9">
        <f t="shared" si="15"/>
        <v>230000</v>
      </c>
      <c r="K148" s="9">
        <f t="shared" si="16"/>
        <v>207000</v>
      </c>
      <c r="L148" s="9">
        <f t="shared" si="17"/>
        <v>23000</v>
      </c>
      <c r="M148" s="114" t="s">
        <v>140</v>
      </c>
      <c r="N148" s="7" t="s">
        <v>20</v>
      </c>
    </row>
    <row r="149" spans="1:14">
      <c r="A149" s="33"/>
      <c r="B149" s="6" t="s">
        <v>220</v>
      </c>
      <c r="C149" s="33">
        <v>1972</v>
      </c>
      <c r="D149" s="33">
        <v>2</v>
      </c>
      <c r="E149" s="33">
        <v>2</v>
      </c>
      <c r="F149" s="33">
        <v>2</v>
      </c>
      <c r="G149" s="33">
        <v>2023</v>
      </c>
      <c r="H149" s="98">
        <v>57.6</v>
      </c>
      <c r="I149" s="8">
        <v>230000</v>
      </c>
      <c r="J149" s="9">
        <f t="shared" si="15"/>
        <v>460000</v>
      </c>
      <c r="K149" s="9">
        <f t="shared" si="16"/>
        <v>414000</v>
      </c>
      <c r="L149" s="9">
        <f t="shared" si="17"/>
        <v>46000</v>
      </c>
      <c r="M149" s="108" t="s">
        <v>140</v>
      </c>
      <c r="N149" s="7" t="s">
        <v>22</v>
      </c>
    </row>
    <row r="150" spans="1:14">
      <c r="A150" s="33"/>
      <c r="B150" s="6" t="s">
        <v>218</v>
      </c>
      <c r="C150" s="33">
        <v>1957</v>
      </c>
      <c r="D150" s="33">
        <v>2</v>
      </c>
      <c r="E150" s="33">
        <v>2</v>
      </c>
      <c r="F150" s="33">
        <v>2</v>
      </c>
      <c r="G150" s="33">
        <v>2023</v>
      </c>
      <c r="H150" s="98">
        <v>57.2</v>
      </c>
      <c r="I150" s="8">
        <v>230000</v>
      </c>
      <c r="J150" s="9">
        <f t="shared" si="15"/>
        <v>460000</v>
      </c>
      <c r="K150" s="9">
        <f t="shared" si="16"/>
        <v>414000</v>
      </c>
      <c r="L150" s="9">
        <f t="shared" si="17"/>
        <v>46000</v>
      </c>
      <c r="M150" s="7" t="s">
        <v>140</v>
      </c>
      <c r="N150" s="7" t="s">
        <v>20</v>
      </c>
    </row>
    <row r="151" spans="1:14">
      <c r="A151" s="33"/>
      <c r="B151" s="6" t="s">
        <v>180</v>
      </c>
      <c r="C151" s="33">
        <v>1956</v>
      </c>
      <c r="D151" s="33">
        <v>2</v>
      </c>
      <c r="E151" s="33">
        <v>1</v>
      </c>
      <c r="F151" s="33">
        <v>1</v>
      </c>
      <c r="G151" s="33">
        <v>2023</v>
      </c>
      <c r="H151" s="98">
        <v>32.5</v>
      </c>
      <c r="I151" s="8">
        <v>230000</v>
      </c>
      <c r="J151" s="9">
        <f t="shared" si="15"/>
        <v>230000</v>
      </c>
      <c r="K151" s="9">
        <f t="shared" si="16"/>
        <v>207000</v>
      </c>
      <c r="L151" s="9">
        <f t="shared" si="17"/>
        <v>23000</v>
      </c>
      <c r="M151" s="114" t="s">
        <v>140</v>
      </c>
      <c r="N151" s="7" t="s">
        <v>20</v>
      </c>
    </row>
    <row r="153" spans="1:14">
      <c r="A153" s="33"/>
      <c r="B153" s="6" t="s">
        <v>217</v>
      </c>
      <c r="C153" s="33">
        <v>1956</v>
      </c>
      <c r="D153" s="33">
        <v>2</v>
      </c>
      <c r="E153" s="33">
        <v>1</v>
      </c>
      <c r="F153" s="33">
        <v>1</v>
      </c>
      <c r="G153" s="33">
        <v>2023</v>
      </c>
      <c r="H153" s="98">
        <v>43</v>
      </c>
      <c r="I153" s="8">
        <v>230000</v>
      </c>
      <c r="J153" s="9">
        <f t="shared" si="15"/>
        <v>230000</v>
      </c>
      <c r="K153" s="9">
        <f t="shared" si="16"/>
        <v>207000</v>
      </c>
      <c r="L153" s="9">
        <f t="shared" si="17"/>
        <v>23000</v>
      </c>
      <c r="M153" s="108" t="s">
        <v>184</v>
      </c>
      <c r="N153" s="7" t="s">
        <v>20</v>
      </c>
    </row>
    <row r="154" spans="1:14">
      <c r="A154" s="12"/>
      <c r="B154" s="12" t="s">
        <v>194</v>
      </c>
      <c r="C154" s="12">
        <v>1959</v>
      </c>
      <c r="D154" s="12">
        <v>2</v>
      </c>
      <c r="E154" s="12">
        <v>2</v>
      </c>
      <c r="F154" s="12">
        <v>2</v>
      </c>
      <c r="G154" s="33">
        <v>2023</v>
      </c>
      <c r="H154" s="99">
        <v>48.4</v>
      </c>
      <c r="I154" s="29">
        <v>230000</v>
      </c>
      <c r="J154" s="50">
        <f t="shared" si="15"/>
        <v>460000</v>
      </c>
      <c r="K154" s="50">
        <f t="shared" si="16"/>
        <v>414000</v>
      </c>
      <c r="L154" s="50">
        <f t="shared" si="17"/>
        <v>46000</v>
      </c>
      <c r="M154" s="103" t="s">
        <v>46</v>
      </c>
      <c r="N154" s="7" t="s">
        <v>12</v>
      </c>
    </row>
    <row r="155" spans="1:14">
      <c r="A155" s="12"/>
      <c r="B155" s="12" t="s">
        <v>195</v>
      </c>
      <c r="C155" s="12">
        <v>1959</v>
      </c>
      <c r="D155" s="12">
        <v>2</v>
      </c>
      <c r="E155" s="12">
        <v>3</v>
      </c>
      <c r="F155" s="12">
        <v>3</v>
      </c>
      <c r="G155" s="33">
        <v>2023</v>
      </c>
      <c r="H155" s="99">
        <v>73.5</v>
      </c>
      <c r="I155" s="29">
        <v>230000</v>
      </c>
      <c r="J155" s="50">
        <f t="shared" si="15"/>
        <v>690000</v>
      </c>
      <c r="K155" s="50">
        <f t="shared" si="16"/>
        <v>621000</v>
      </c>
      <c r="L155" s="50">
        <f t="shared" si="17"/>
        <v>69000</v>
      </c>
      <c r="M155" s="103" t="s">
        <v>140</v>
      </c>
      <c r="N155" s="7" t="s">
        <v>12</v>
      </c>
    </row>
    <row r="156" spans="1:14">
      <c r="A156" s="12"/>
      <c r="B156" s="12" t="s">
        <v>196</v>
      </c>
      <c r="C156" s="12">
        <v>1959</v>
      </c>
      <c r="D156" s="12">
        <v>2</v>
      </c>
      <c r="E156" s="12">
        <v>3</v>
      </c>
      <c r="F156" s="12">
        <v>3</v>
      </c>
      <c r="G156" s="33">
        <v>2023</v>
      </c>
      <c r="H156" s="112">
        <v>80</v>
      </c>
      <c r="I156" s="29">
        <v>230000</v>
      </c>
      <c r="J156" s="50">
        <f t="shared" si="15"/>
        <v>690000</v>
      </c>
      <c r="K156" s="50">
        <f t="shared" si="16"/>
        <v>621000</v>
      </c>
      <c r="L156" s="50">
        <f t="shared" si="17"/>
        <v>69000</v>
      </c>
      <c r="M156" s="103" t="s">
        <v>140</v>
      </c>
      <c r="N156" s="7" t="s">
        <v>129</v>
      </c>
    </row>
    <row r="157" spans="1:14">
      <c r="A157" s="12"/>
      <c r="B157" s="12" t="s">
        <v>202</v>
      </c>
      <c r="C157" s="12">
        <v>1959</v>
      </c>
      <c r="D157" s="12">
        <v>2</v>
      </c>
      <c r="E157" s="12">
        <v>2</v>
      </c>
      <c r="F157" s="12">
        <v>2</v>
      </c>
      <c r="G157" s="33">
        <v>2023</v>
      </c>
      <c r="H157" s="99">
        <v>53.7</v>
      </c>
      <c r="I157" s="29">
        <v>230000</v>
      </c>
      <c r="J157" s="50">
        <f t="shared" si="15"/>
        <v>460000</v>
      </c>
      <c r="K157" s="50">
        <f t="shared" si="16"/>
        <v>414000</v>
      </c>
      <c r="L157" s="50">
        <f t="shared" si="17"/>
        <v>46000</v>
      </c>
      <c r="M157" s="104" t="s">
        <v>181</v>
      </c>
      <c r="N157" s="14" t="s">
        <v>13</v>
      </c>
    </row>
    <row r="158" spans="1:14">
      <c r="B158" s="59" t="s">
        <v>227</v>
      </c>
      <c r="C158" s="12" t="s">
        <v>146</v>
      </c>
      <c r="D158" s="12">
        <v>2</v>
      </c>
      <c r="E158" s="12">
        <v>2</v>
      </c>
      <c r="F158" s="12">
        <v>2</v>
      </c>
      <c r="G158" s="33">
        <v>2023</v>
      </c>
      <c r="H158" s="46">
        <v>54.8</v>
      </c>
      <c r="I158" s="29">
        <v>230000</v>
      </c>
      <c r="J158" s="50">
        <f>F158*I158</f>
        <v>460000</v>
      </c>
      <c r="K158" s="50">
        <f>J158*0.9</f>
        <v>414000</v>
      </c>
      <c r="L158" s="50">
        <f>J158-K158</f>
        <v>46000</v>
      </c>
      <c r="M158" s="104" t="s">
        <v>181</v>
      </c>
      <c r="N158" s="7" t="s">
        <v>129</v>
      </c>
    </row>
    <row r="159" spans="1:14">
      <c r="A159" s="12"/>
      <c r="B159" s="59" t="s">
        <v>208</v>
      </c>
      <c r="C159" s="12">
        <v>1959</v>
      </c>
      <c r="D159" s="12">
        <v>2</v>
      </c>
      <c r="E159" s="12">
        <v>3</v>
      </c>
      <c r="F159" s="12">
        <v>3</v>
      </c>
      <c r="G159" s="33">
        <v>2023</v>
      </c>
      <c r="H159" s="109">
        <v>67.400000000000006</v>
      </c>
      <c r="I159" s="29">
        <v>230000</v>
      </c>
      <c r="J159" s="50">
        <f t="shared" ref="J159:J181" si="18">F159*I159</f>
        <v>690000</v>
      </c>
      <c r="K159" s="50">
        <f t="shared" ref="K159:K166" si="19">J159*0.9</f>
        <v>621000</v>
      </c>
      <c r="L159" s="50">
        <f t="shared" ref="L159:L166" si="20">J159-K159</f>
        <v>69000</v>
      </c>
      <c r="M159" s="103" t="s">
        <v>46</v>
      </c>
      <c r="N159" s="7" t="s">
        <v>129</v>
      </c>
    </row>
    <row r="160" spans="1:14">
      <c r="A160" s="16"/>
      <c r="B160" s="86" t="s">
        <v>186</v>
      </c>
      <c r="C160" s="48">
        <v>1959</v>
      </c>
      <c r="D160" s="16">
        <v>2</v>
      </c>
      <c r="E160" s="16">
        <v>1</v>
      </c>
      <c r="F160" s="16">
        <v>1</v>
      </c>
      <c r="G160" s="33">
        <v>2023</v>
      </c>
      <c r="H160" s="120">
        <v>59</v>
      </c>
      <c r="I160" s="61">
        <v>230000</v>
      </c>
      <c r="J160" s="48">
        <f t="shared" si="18"/>
        <v>230000</v>
      </c>
      <c r="K160" s="48">
        <f t="shared" si="19"/>
        <v>207000</v>
      </c>
      <c r="L160" s="48">
        <f t="shared" si="20"/>
        <v>23000</v>
      </c>
      <c r="M160" s="105" t="s">
        <v>46</v>
      </c>
      <c r="N160" s="17" t="s">
        <v>244</v>
      </c>
    </row>
    <row r="161" spans="1:14">
      <c r="A161" s="12"/>
      <c r="B161" s="59" t="s">
        <v>187</v>
      </c>
      <c r="C161" s="12">
        <v>1963</v>
      </c>
      <c r="D161" s="12">
        <v>2</v>
      </c>
      <c r="E161" s="12">
        <v>2</v>
      </c>
      <c r="F161" s="12">
        <v>2</v>
      </c>
      <c r="G161" s="33">
        <v>2023</v>
      </c>
      <c r="H161" s="46">
        <v>50.8</v>
      </c>
      <c r="I161" s="29">
        <v>230000</v>
      </c>
      <c r="J161" s="50">
        <f t="shared" si="18"/>
        <v>460000</v>
      </c>
      <c r="K161" s="50">
        <f t="shared" si="19"/>
        <v>414000</v>
      </c>
      <c r="L161" s="50">
        <f t="shared" si="20"/>
        <v>46000</v>
      </c>
      <c r="M161" s="103" t="s">
        <v>46</v>
      </c>
      <c r="N161" s="17" t="s">
        <v>244</v>
      </c>
    </row>
    <row r="162" spans="1:14">
      <c r="A162" s="12"/>
      <c r="B162" s="12" t="s">
        <v>188</v>
      </c>
      <c r="C162" s="12">
        <v>1963</v>
      </c>
      <c r="D162" s="12">
        <v>2</v>
      </c>
      <c r="E162" s="12">
        <v>2</v>
      </c>
      <c r="F162" s="12">
        <v>2</v>
      </c>
      <c r="G162" s="33">
        <v>2023</v>
      </c>
      <c r="H162" s="46">
        <v>57.5</v>
      </c>
      <c r="I162" s="29">
        <v>230000</v>
      </c>
      <c r="J162" s="50">
        <f t="shared" si="18"/>
        <v>460000</v>
      </c>
      <c r="K162" s="50">
        <f t="shared" si="19"/>
        <v>414000</v>
      </c>
      <c r="L162" s="50">
        <f t="shared" si="20"/>
        <v>46000</v>
      </c>
      <c r="M162" s="103" t="s">
        <v>46</v>
      </c>
      <c r="N162" s="17" t="s">
        <v>244</v>
      </c>
    </row>
    <row r="163" spans="1:14" ht="31.5">
      <c r="A163" s="74"/>
      <c r="B163" s="85" t="s">
        <v>189</v>
      </c>
      <c r="C163" s="83">
        <v>1965</v>
      </c>
      <c r="D163" s="74">
        <v>2</v>
      </c>
      <c r="E163" s="74">
        <v>2</v>
      </c>
      <c r="F163" s="74">
        <v>2</v>
      </c>
      <c r="G163" s="33">
        <v>2023</v>
      </c>
      <c r="H163" s="100">
        <v>209</v>
      </c>
      <c r="I163" s="75">
        <v>230000</v>
      </c>
      <c r="J163" s="52">
        <f t="shared" si="18"/>
        <v>460000</v>
      </c>
      <c r="K163" s="52">
        <f t="shared" si="19"/>
        <v>414000</v>
      </c>
      <c r="L163" s="52">
        <f t="shared" si="20"/>
        <v>46000</v>
      </c>
      <c r="M163" s="106" t="s">
        <v>46</v>
      </c>
      <c r="N163" s="17" t="s">
        <v>244</v>
      </c>
    </row>
    <row r="164" spans="1:14" ht="31.5">
      <c r="A164" s="74"/>
      <c r="B164" s="85" t="s">
        <v>190</v>
      </c>
      <c r="C164" s="74">
        <v>1966</v>
      </c>
      <c r="D164" s="74">
        <v>2</v>
      </c>
      <c r="E164" s="74">
        <v>2</v>
      </c>
      <c r="F164" s="74">
        <v>2</v>
      </c>
      <c r="G164" s="33">
        <v>2023</v>
      </c>
      <c r="H164" s="100">
        <v>255</v>
      </c>
      <c r="I164" s="75">
        <v>230000</v>
      </c>
      <c r="J164" s="52">
        <f t="shared" si="18"/>
        <v>460000</v>
      </c>
      <c r="K164" s="52">
        <f t="shared" si="19"/>
        <v>414000</v>
      </c>
      <c r="L164" s="52">
        <f t="shared" si="20"/>
        <v>46000</v>
      </c>
      <c r="M164" s="106" t="s">
        <v>46</v>
      </c>
      <c r="N164" s="17" t="s">
        <v>244</v>
      </c>
    </row>
    <row r="165" spans="1:14">
      <c r="A165" s="33"/>
      <c r="B165" s="6" t="s">
        <v>245</v>
      </c>
      <c r="C165" s="33">
        <v>1989</v>
      </c>
      <c r="D165" s="33">
        <v>3</v>
      </c>
      <c r="E165" s="33">
        <v>2</v>
      </c>
      <c r="F165" s="33">
        <v>2</v>
      </c>
      <c r="G165" s="33">
        <v>2023</v>
      </c>
      <c r="H165" s="98">
        <v>47.5</v>
      </c>
      <c r="I165" s="8">
        <v>220000</v>
      </c>
      <c r="J165" s="9">
        <f t="shared" si="18"/>
        <v>440000</v>
      </c>
      <c r="K165" s="9">
        <f t="shared" si="19"/>
        <v>396000</v>
      </c>
      <c r="L165" s="9">
        <f t="shared" si="20"/>
        <v>44000</v>
      </c>
      <c r="M165" s="108" t="s">
        <v>140</v>
      </c>
      <c r="N165" s="7" t="s">
        <v>116</v>
      </c>
    </row>
    <row r="166" spans="1:14">
      <c r="A166" s="33"/>
      <c r="B166" s="6" t="s">
        <v>213</v>
      </c>
      <c r="C166" s="33">
        <v>1997</v>
      </c>
      <c r="D166" s="33">
        <v>3</v>
      </c>
      <c r="E166" s="33">
        <v>1</v>
      </c>
      <c r="F166" s="33">
        <v>1</v>
      </c>
      <c r="G166" s="33">
        <v>2023</v>
      </c>
      <c r="H166" s="98">
        <v>294.7</v>
      </c>
      <c r="I166" s="8">
        <v>220000</v>
      </c>
      <c r="J166" s="9">
        <f t="shared" si="18"/>
        <v>220000</v>
      </c>
      <c r="K166" s="9">
        <f t="shared" si="19"/>
        <v>198000</v>
      </c>
      <c r="L166" s="9">
        <f t="shared" si="20"/>
        <v>22000</v>
      </c>
      <c r="M166" s="114" t="s">
        <v>140</v>
      </c>
      <c r="N166" s="7" t="s">
        <v>244</v>
      </c>
    </row>
    <row r="167" spans="1:14">
      <c r="A167" s="33"/>
      <c r="B167" s="6" t="s">
        <v>216</v>
      </c>
      <c r="C167" s="33">
        <v>1987</v>
      </c>
      <c r="D167" s="33">
        <v>3</v>
      </c>
      <c r="E167" s="33">
        <v>2</v>
      </c>
      <c r="F167" s="33">
        <v>2</v>
      </c>
      <c r="G167" s="33">
        <v>2023</v>
      </c>
      <c r="H167" s="98">
        <v>86.8</v>
      </c>
      <c r="I167" s="8">
        <v>220000</v>
      </c>
      <c r="J167" s="9">
        <f t="shared" si="18"/>
        <v>440000</v>
      </c>
      <c r="K167" s="9">
        <f>J167*0.9</f>
        <v>396000</v>
      </c>
      <c r="L167" s="9">
        <f>J167-K167</f>
        <v>44000</v>
      </c>
      <c r="M167" s="114" t="s">
        <v>140</v>
      </c>
      <c r="N167" s="7" t="s">
        <v>244</v>
      </c>
    </row>
    <row r="168" spans="1:14">
      <c r="A168" s="33"/>
      <c r="B168" s="6" t="s">
        <v>246</v>
      </c>
      <c r="C168" s="33">
        <v>1961</v>
      </c>
      <c r="D168" s="33">
        <v>3</v>
      </c>
      <c r="E168" s="33">
        <v>3</v>
      </c>
      <c r="F168" s="33">
        <v>3</v>
      </c>
      <c r="G168" s="33">
        <v>2023</v>
      </c>
      <c r="H168" s="98">
        <v>98.7</v>
      </c>
      <c r="I168" s="8">
        <v>220000</v>
      </c>
      <c r="J168" s="9">
        <f t="shared" si="18"/>
        <v>660000</v>
      </c>
      <c r="K168" s="9">
        <f>J168*0.9</f>
        <v>594000</v>
      </c>
      <c r="L168" s="9">
        <f>J168-K168</f>
        <v>66000</v>
      </c>
      <c r="M168" s="114" t="s">
        <v>46</v>
      </c>
      <c r="N168" s="7" t="s">
        <v>20</v>
      </c>
    </row>
    <row r="169" spans="1:14">
      <c r="A169" s="33"/>
      <c r="B169" s="6" t="s">
        <v>224</v>
      </c>
      <c r="C169" s="33">
        <v>1960</v>
      </c>
      <c r="D169" s="33">
        <v>3</v>
      </c>
      <c r="E169" s="33">
        <v>3</v>
      </c>
      <c r="F169" s="33">
        <v>3</v>
      </c>
      <c r="G169" s="33">
        <v>2023</v>
      </c>
      <c r="H169" s="98">
        <v>105.6</v>
      </c>
      <c r="I169" s="8">
        <v>220000</v>
      </c>
      <c r="J169" s="9">
        <f t="shared" si="18"/>
        <v>660000</v>
      </c>
      <c r="K169" s="9">
        <f>J169*0.9</f>
        <v>594000</v>
      </c>
      <c r="L169" s="9">
        <f>J169-K169</f>
        <v>66000</v>
      </c>
      <c r="M169" s="114" t="s">
        <v>46</v>
      </c>
      <c r="N169" s="7" t="s">
        <v>20</v>
      </c>
    </row>
    <row r="170" spans="1:14">
      <c r="A170" s="12"/>
      <c r="B170" s="12" t="s">
        <v>193</v>
      </c>
      <c r="C170" s="12">
        <v>1959</v>
      </c>
      <c r="D170" s="12">
        <v>3</v>
      </c>
      <c r="E170" s="12">
        <v>3</v>
      </c>
      <c r="F170" s="12">
        <v>3</v>
      </c>
      <c r="G170" s="33">
        <v>2023</v>
      </c>
      <c r="H170" s="99">
        <v>108.9</v>
      </c>
      <c r="I170" s="13">
        <v>220000</v>
      </c>
      <c r="J170" s="2">
        <f t="shared" si="18"/>
        <v>660000</v>
      </c>
      <c r="K170" s="2">
        <f>J170*0.9</f>
        <v>594000</v>
      </c>
      <c r="L170" s="2">
        <f>J170-K170</f>
        <v>66000</v>
      </c>
      <c r="M170" s="107" t="s">
        <v>46</v>
      </c>
      <c r="N170" s="7" t="s">
        <v>12</v>
      </c>
    </row>
    <row r="171" spans="1:14">
      <c r="A171" s="12"/>
      <c r="B171" s="12" t="s">
        <v>226</v>
      </c>
      <c r="C171" s="12">
        <v>1959</v>
      </c>
      <c r="D171" s="12">
        <v>3</v>
      </c>
      <c r="E171" s="12">
        <v>3</v>
      </c>
      <c r="F171" s="12">
        <v>3</v>
      </c>
      <c r="G171" s="33">
        <v>2023</v>
      </c>
      <c r="H171" s="99">
        <v>104.4</v>
      </c>
      <c r="I171" s="29">
        <v>230000</v>
      </c>
      <c r="J171" s="50">
        <f t="shared" si="18"/>
        <v>690000</v>
      </c>
      <c r="K171" s="50">
        <f>J171*0.9</f>
        <v>621000</v>
      </c>
      <c r="L171" s="50">
        <f>J171-K171</f>
        <v>69000</v>
      </c>
      <c r="M171" s="103" t="s">
        <v>46</v>
      </c>
      <c r="N171" s="7" t="s">
        <v>12</v>
      </c>
    </row>
    <row r="172" spans="1:14">
      <c r="A172" s="16"/>
      <c r="B172" s="82" t="s">
        <v>185</v>
      </c>
      <c r="C172" s="84">
        <v>1993</v>
      </c>
      <c r="D172" s="16">
        <v>3</v>
      </c>
      <c r="E172" s="16">
        <v>4</v>
      </c>
      <c r="F172" s="16">
        <v>4</v>
      </c>
      <c r="G172" s="33">
        <v>2023</v>
      </c>
      <c r="H172" s="120">
        <v>219.3</v>
      </c>
      <c r="I172" s="61">
        <v>220000</v>
      </c>
      <c r="J172" s="48">
        <f t="shared" si="18"/>
        <v>880000</v>
      </c>
      <c r="K172" s="48">
        <f t="shared" ref="K172:K187" si="21">J172*0.9</f>
        <v>792000</v>
      </c>
      <c r="L172" s="48">
        <f t="shared" ref="L172:L187" si="22">J172-K172</f>
        <v>88000</v>
      </c>
      <c r="M172" s="105" t="s">
        <v>46</v>
      </c>
      <c r="N172" s="17" t="s">
        <v>244</v>
      </c>
    </row>
    <row r="173" spans="1:14">
      <c r="A173" s="33"/>
      <c r="B173" s="6" t="s">
        <v>172</v>
      </c>
      <c r="C173" s="33">
        <v>1979</v>
      </c>
      <c r="D173" s="33">
        <v>5</v>
      </c>
      <c r="E173" s="33">
        <v>11</v>
      </c>
      <c r="F173" s="33">
        <v>11</v>
      </c>
      <c r="G173" s="33">
        <v>2023</v>
      </c>
      <c r="H173" s="98">
        <v>856.8</v>
      </c>
      <c r="I173" s="8">
        <v>320140</v>
      </c>
      <c r="J173" s="9">
        <f t="shared" si="18"/>
        <v>3521540</v>
      </c>
      <c r="K173" s="9">
        <f t="shared" si="21"/>
        <v>3169386</v>
      </c>
      <c r="L173" s="9">
        <f t="shared" si="22"/>
        <v>352154</v>
      </c>
      <c r="M173" s="114" t="s">
        <v>140</v>
      </c>
      <c r="N173" s="7" t="s">
        <v>20</v>
      </c>
    </row>
    <row r="174" spans="1:14">
      <c r="A174" s="5"/>
      <c r="B174" s="36" t="s">
        <v>82</v>
      </c>
      <c r="C174" s="36">
        <v>1989</v>
      </c>
      <c r="D174" s="36">
        <v>5</v>
      </c>
      <c r="E174" s="36">
        <v>5</v>
      </c>
      <c r="F174" s="36">
        <v>5</v>
      </c>
      <c r="G174" s="33">
        <v>2023</v>
      </c>
      <c r="H174" s="98">
        <v>662.5</v>
      </c>
      <c r="I174" s="37">
        <v>320140</v>
      </c>
      <c r="J174" s="9">
        <f t="shared" si="18"/>
        <v>1600700</v>
      </c>
      <c r="K174" s="9">
        <f t="shared" si="21"/>
        <v>1440630</v>
      </c>
      <c r="L174" s="9">
        <f t="shared" si="22"/>
        <v>160070</v>
      </c>
      <c r="M174" s="108" t="s">
        <v>140</v>
      </c>
      <c r="N174" s="7" t="s">
        <v>30</v>
      </c>
    </row>
    <row r="175" spans="1:14">
      <c r="A175" s="33"/>
      <c r="B175" s="6" t="s">
        <v>178</v>
      </c>
      <c r="C175" s="33">
        <v>1973</v>
      </c>
      <c r="D175" s="33">
        <v>5</v>
      </c>
      <c r="E175" s="33">
        <v>4</v>
      </c>
      <c r="F175" s="33">
        <v>4</v>
      </c>
      <c r="G175" s="33">
        <v>2023</v>
      </c>
      <c r="H175" s="98">
        <v>986.7</v>
      </c>
      <c r="I175" s="8">
        <v>320140</v>
      </c>
      <c r="J175" s="9">
        <f t="shared" si="18"/>
        <v>1280560</v>
      </c>
      <c r="K175" s="9">
        <f t="shared" si="21"/>
        <v>1152504</v>
      </c>
      <c r="L175" s="9">
        <f t="shared" si="22"/>
        <v>128056</v>
      </c>
      <c r="M175" s="114" t="s">
        <v>140</v>
      </c>
      <c r="N175" s="7" t="s">
        <v>20</v>
      </c>
    </row>
    <row r="176" spans="1:14">
      <c r="A176" s="33"/>
      <c r="B176" s="6" t="s">
        <v>165</v>
      </c>
      <c r="C176" s="33">
        <v>1972</v>
      </c>
      <c r="D176" s="33">
        <v>5</v>
      </c>
      <c r="E176" s="33">
        <v>6</v>
      </c>
      <c r="F176" s="33">
        <v>6</v>
      </c>
      <c r="G176" s="33">
        <v>2023</v>
      </c>
      <c r="H176" s="98">
        <v>385.5</v>
      </c>
      <c r="I176" s="8">
        <v>320140</v>
      </c>
      <c r="J176" s="9">
        <f t="shared" si="18"/>
        <v>1920840</v>
      </c>
      <c r="K176" s="9">
        <f t="shared" si="21"/>
        <v>1728756</v>
      </c>
      <c r="L176" s="9">
        <f t="shared" si="22"/>
        <v>192084</v>
      </c>
      <c r="M176" s="114" t="s">
        <v>46</v>
      </c>
      <c r="N176" s="7" t="s">
        <v>109</v>
      </c>
    </row>
    <row r="177" spans="1:14">
      <c r="A177" s="33"/>
      <c r="B177" s="6" t="s">
        <v>176</v>
      </c>
      <c r="C177" s="33">
        <v>1975</v>
      </c>
      <c r="D177" s="33">
        <v>5</v>
      </c>
      <c r="E177" s="33">
        <v>6</v>
      </c>
      <c r="F177" s="33">
        <v>6</v>
      </c>
      <c r="G177" s="33">
        <v>2023</v>
      </c>
      <c r="H177" s="98">
        <v>367.4</v>
      </c>
      <c r="I177" s="8">
        <v>320140</v>
      </c>
      <c r="J177" s="9">
        <f t="shared" si="18"/>
        <v>1920840</v>
      </c>
      <c r="K177" s="9">
        <f t="shared" si="21"/>
        <v>1728756</v>
      </c>
      <c r="L177" s="9">
        <f t="shared" si="22"/>
        <v>192084</v>
      </c>
      <c r="M177" s="114" t="s">
        <v>140</v>
      </c>
      <c r="N177" s="7" t="s">
        <v>30</v>
      </c>
    </row>
    <row r="178" spans="1:14">
      <c r="A178" s="33"/>
      <c r="B178" s="6" t="s">
        <v>177</v>
      </c>
      <c r="C178" s="33">
        <v>1975</v>
      </c>
      <c r="D178" s="33">
        <v>5</v>
      </c>
      <c r="E178" s="33">
        <v>6</v>
      </c>
      <c r="F178" s="33">
        <v>6</v>
      </c>
      <c r="G178" s="33">
        <v>2023</v>
      </c>
      <c r="H178" s="98">
        <v>446.4</v>
      </c>
      <c r="I178" s="8">
        <v>320140</v>
      </c>
      <c r="J178" s="9">
        <f t="shared" si="18"/>
        <v>1920840</v>
      </c>
      <c r="K178" s="9">
        <f t="shared" si="21"/>
        <v>1728756</v>
      </c>
      <c r="L178" s="9">
        <f t="shared" si="22"/>
        <v>192084</v>
      </c>
      <c r="M178" s="114" t="s">
        <v>140</v>
      </c>
      <c r="N178" s="7" t="s">
        <v>30</v>
      </c>
    </row>
    <row r="179" spans="1:14">
      <c r="A179" s="33"/>
      <c r="B179" s="6" t="s">
        <v>171</v>
      </c>
      <c r="C179" s="33">
        <v>1977</v>
      </c>
      <c r="D179" s="33">
        <v>5</v>
      </c>
      <c r="E179" s="33">
        <v>3</v>
      </c>
      <c r="F179" s="33">
        <v>3</v>
      </c>
      <c r="G179" s="33">
        <v>2023</v>
      </c>
      <c r="H179" s="98">
        <v>229.9</v>
      </c>
      <c r="I179" s="8">
        <v>320140</v>
      </c>
      <c r="J179" s="9">
        <f t="shared" si="18"/>
        <v>960420</v>
      </c>
      <c r="K179" s="9">
        <f t="shared" si="21"/>
        <v>864378</v>
      </c>
      <c r="L179" s="9">
        <f t="shared" si="22"/>
        <v>96042</v>
      </c>
      <c r="M179" s="114" t="s">
        <v>140</v>
      </c>
      <c r="N179" s="7" t="s">
        <v>22</v>
      </c>
    </row>
    <row r="180" spans="1:14">
      <c r="A180" s="33"/>
      <c r="B180" s="6" t="s">
        <v>170</v>
      </c>
      <c r="C180" s="33">
        <v>1967</v>
      </c>
      <c r="D180" s="33">
        <v>4</v>
      </c>
      <c r="E180" s="33">
        <v>2</v>
      </c>
      <c r="F180" s="33">
        <v>2</v>
      </c>
      <c r="G180" s="33">
        <v>2023</v>
      </c>
      <c r="H180" s="98">
        <v>95.8</v>
      </c>
      <c r="I180" s="8">
        <v>300000</v>
      </c>
      <c r="J180" s="9">
        <f t="shared" si="18"/>
        <v>600000</v>
      </c>
      <c r="K180" s="9">
        <f t="shared" si="21"/>
        <v>540000</v>
      </c>
      <c r="L180" s="9">
        <f t="shared" si="22"/>
        <v>60000</v>
      </c>
      <c r="M180" s="114" t="s">
        <v>46</v>
      </c>
      <c r="N180" s="7" t="s">
        <v>22</v>
      </c>
    </row>
    <row r="181" spans="1:14">
      <c r="A181" s="33"/>
      <c r="B181" s="6" t="s">
        <v>168</v>
      </c>
      <c r="C181" s="33">
        <v>1998</v>
      </c>
      <c r="D181" s="33">
        <v>5</v>
      </c>
      <c r="E181" s="33">
        <v>4</v>
      </c>
      <c r="F181" s="33">
        <v>4</v>
      </c>
      <c r="G181" s="33">
        <v>2023</v>
      </c>
      <c r="H181" s="98">
        <v>1284.9000000000001</v>
      </c>
      <c r="I181" s="8">
        <v>320140</v>
      </c>
      <c r="J181" s="9">
        <f t="shared" si="18"/>
        <v>1280560</v>
      </c>
      <c r="K181" s="9">
        <f t="shared" si="21"/>
        <v>1152504</v>
      </c>
      <c r="L181" s="9">
        <f t="shared" si="22"/>
        <v>128056</v>
      </c>
      <c r="M181" s="114" t="s">
        <v>140</v>
      </c>
      <c r="N181" s="7" t="s">
        <v>20</v>
      </c>
    </row>
    <row r="182" spans="1:14">
      <c r="A182" s="33"/>
      <c r="B182" s="6" t="s">
        <v>166</v>
      </c>
      <c r="C182" s="33">
        <v>1960</v>
      </c>
      <c r="D182" s="33">
        <v>4</v>
      </c>
      <c r="E182" s="33">
        <v>3</v>
      </c>
      <c r="F182" s="33">
        <v>3</v>
      </c>
      <c r="G182" s="33">
        <v>2023</v>
      </c>
      <c r="H182" s="98">
        <v>136.6</v>
      </c>
      <c r="I182" s="8">
        <v>300000</v>
      </c>
      <c r="J182" s="9">
        <f>F182*I182</f>
        <v>900000</v>
      </c>
      <c r="K182" s="9">
        <f t="shared" si="21"/>
        <v>810000</v>
      </c>
      <c r="L182" s="9">
        <f t="shared" si="22"/>
        <v>90000</v>
      </c>
      <c r="M182" s="114" t="s">
        <v>46</v>
      </c>
      <c r="N182" s="7" t="s">
        <v>67</v>
      </c>
    </row>
    <row r="183" spans="1:14">
      <c r="A183" s="33"/>
      <c r="B183" s="6" t="s">
        <v>167</v>
      </c>
      <c r="C183" s="33">
        <v>1961</v>
      </c>
      <c r="D183" s="33">
        <v>4</v>
      </c>
      <c r="E183" s="33">
        <v>2</v>
      </c>
      <c r="F183" s="33">
        <v>2</v>
      </c>
      <c r="G183" s="33">
        <v>2023</v>
      </c>
      <c r="H183" s="98">
        <v>94</v>
      </c>
      <c r="I183" s="8">
        <v>300000</v>
      </c>
      <c r="J183" s="9">
        <f>F183*I183</f>
        <v>600000</v>
      </c>
      <c r="K183" s="9">
        <f t="shared" si="21"/>
        <v>540000</v>
      </c>
      <c r="L183" s="9">
        <f t="shared" si="22"/>
        <v>60000</v>
      </c>
      <c r="M183" s="114" t="s">
        <v>46</v>
      </c>
      <c r="N183" s="7" t="s">
        <v>20</v>
      </c>
    </row>
    <row r="184" spans="1:14">
      <c r="A184" s="12"/>
      <c r="B184" s="12" t="s">
        <v>212</v>
      </c>
      <c r="C184" s="12">
        <v>1992</v>
      </c>
      <c r="D184" s="12">
        <v>5</v>
      </c>
      <c r="E184" s="12">
        <v>5</v>
      </c>
      <c r="F184" s="12">
        <v>5</v>
      </c>
      <c r="G184" s="33">
        <v>2023</v>
      </c>
      <c r="H184" s="99">
        <v>2379.9899999999998</v>
      </c>
      <c r="I184" s="29">
        <v>320140</v>
      </c>
      <c r="J184" s="50">
        <f>F184*I184</f>
        <v>1600700</v>
      </c>
      <c r="K184" s="50">
        <f t="shared" si="21"/>
        <v>1440630</v>
      </c>
      <c r="L184" s="50">
        <f t="shared" si="22"/>
        <v>160070</v>
      </c>
      <c r="M184" s="103" t="s">
        <v>140</v>
      </c>
      <c r="N184" s="7" t="s">
        <v>13</v>
      </c>
    </row>
    <row r="185" spans="1:14">
      <c r="A185" s="12"/>
      <c r="B185" s="12" t="s">
        <v>211</v>
      </c>
      <c r="C185" s="12">
        <v>1982</v>
      </c>
      <c r="D185" s="12">
        <v>5</v>
      </c>
      <c r="E185" s="12">
        <v>6</v>
      </c>
      <c r="F185" s="12">
        <v>6</v>
      </c>
      <c r="G185" s="33">
        <v>2023</v>
      </c>
      <c r="H185" s="99">
        <v>1697.7</v>
      </c>
      <c r="I185" s="29">
        <v>320140</v>
      </c>
      <c r="J185" s="50">
        <f>F185*I185</f>
        <v>1920840</v>
      </c>
      <c r="K185" s="50">
        <f t="shared" si="21"/>
        <v>1728756</v>
      </c>
      <c r="L185" s="50">
        <f t="shared" si="22"/>
        <v>192084</v>
      </c>
      <c r="M185" s="103" t="s">
        <v>140</v>
      </c>
      <c r="N185" s="7" t="s">
        <v>13</v>
      </c>
    </row>
    <row r="186" spans="1:14">
      <c r="A186" s="12"/>
      <c r="B186" s="12" t="s">
        <v>197</v>
      </c>
      <c r="C186" s="12">
        <v>1986</v>
      </c>
      <c r="D186" s="12">
        <v>5</v>
      </c>
      <c r="E186" s="12">
        <v>4</v>
      </c>
      <c r="F186" s="12">
        <v>4</v>
      </c>
      <c r="G186" s="33">
        <v>2023</v>
      </c>
      <c r="H186" s="99">
        <v>296</v>
      </c>
      <c r="I186" s="29">
        <v>320140</v>
      </c>
      <c r="J186" s="50">
        <f>F186*I186</f>
        <v>1280560</v>
      </c>
      <c r="K186" s="50">
        <f t="shared" si="21"/>
        <v>1152504</v>
      </c>
      <c r="L186" s="50">
        <f t="shared" si="22"/>
        <v>128056</v>
      </c>
      <c r="M186" s="103" t="s">
        <v>46</v>
      </c>
      <c r="N186" s="7" t="s">
        <v>12</v>
      </c>
    </row>
    <row r="187" spans="1:14">
      <c r="J187" s="42">
        <f>SUM(J146:J186)</f>
        <v>33778400</v>
      </c>
      <c r="K187" s="3">
        <f t="shared" si="21"/>
        <v>30400560</v>
      </c>
      <c r="L187" s="3">
        <f t="shared" si="22"/>
        <v>3377840</v>
      </c>
    </row>
    <row r="188" spans="1:14">
      <c r="A188" s="3"/>
      <c r="B188" s="125">
        <v>2024</v>
      </c>
      <c r="C188" s="81"/>
      <c r="D188" s="3"/>
      <c r="E188" s="3"/>
      <c r="F188" s="3"/>
      <c r="G188" s="3"/>
    </row>
    <row r="189" spans="1:14">
      <c r="A189" s="33"/>
      <c r="B189" s="6" t="s">
        <v>214</v>
      </c>
      <c r="C189" s="33">
        <v>1980</v>
      </c>
      <c r="D189" s="33">
        <v>2</v>
      </c>
      <c r="E189" s="33">
        <v>3</v>
      </c>
      <c r="F189" s="33">
        <v>3</v>
      </c>
      <c r="G189" s="12">
        <v>2024</v>
      </c>
      <c r="H189" s="98">
        <v>100.2</v>
      </c>
      <c r="I189" s="8">
        <v>230000</v>
      </c>
      <c r="J189" s="9">
        <f>F189*I189</f>
        <v>690000</v>
      </c>
      <c r="K189" s="9">
        <f>J189*0.9</f>
        <v>621000</v>
      </c>
      <c r="L189" s="9">
        <f>J189-K189</f>
        <v>69000</v>
      </c>
      <c r="M189" s="9" t="s">
        <v>140</v>
      </c>
      <c r="N189" s="7" t="s">
        <v>244</v>
      </c>
    </row>
    <row r="190" spans="1:14">
      <c r="A190" s="12"/>
      <c r="B190" s="12" t="s">
        <v>201</v>
      </c>
      <c r="C190" s="12">
        <v>1957</v>
      </c>
      <c r="D190" s="12">
        <v>2</v>
      </c>
      <c r="E190" s="12">
        <v>2</v>
      </c>
      <c r="F190" s="12">
        <v>2</v>
      </c>
      <c r="G190" s="12">
        <v>2024</v>
      </c>
      <c r="H190" s="99">
        <v>39.6</v>
      </c>
      <c r="I190" s="29">
        <v>230000</v>
      </c>
      <c r="J190" s="50">
        <f t="shared" ref="J190:J216" si="23">F190*I190</f>
        <v>460000</v>
      </c>
      <c r="K190" s="50">
        <f t="shared" ref="K190:K217" si="24">J190*0.9</f>
        <v>414000</v>
      </c>
      <c r="L190" s="50">
        <f t="shared" ref="L190:L217" si="25">J190-K190</f>
        <v>46000</v>
      </c>
      <c r="M190" s="14" t="s">
        <v>181</v>
      </c>
      <c r="N190" s="7" t="s">
        <v>129</v>
      </c>
    </row>
    <row r="191" spans="1:14">
      <c r="A191" s="12"/>
      <c r="B191" s="12" t="s">
        <v>228</v>
      </c>
      <c r="C191" s="12"/>
      <c r="D191" s="12">
        <v>2</v>
      </c>
      <c r="E191" s="12">
        <v>2</v>
      </c>
      <c r="F191" s="12">
        <v>2</v>
      </c>
      <c r="G191" s="12">
        <v>2024</v>
      </c>
      <c r="H191" s="99">
        <v>46.7</v>
      </c>
      <c r="I191" s="29">
        <v>230000</v>
      </c>
      <c r="J191" s="50">
        <f t="shared" si="23"/>
        <v>460000</v>
      </c>
      <c r="K191" s="50">
        <f t="shared" si="24"/>
        <v>414000</v>
      </c>
      <c r="L191" s="50">
        <f t="shared" si="25"/>
        <v>46000</v>
      </c>
      <c r="M191" s="14" t="s">
        <v>181</v>
      </c>
      <c r="N191" s="14" t="s">
        <v>13</v>
      </c>
    </row>
    <row r="192" spans="1:14">
      <c r="A192" s="12"/>
      <c r="B192" s="12" t="s">
        <v>203</v>
      </c>
      <c r="C192" s="12">
        <v>1957</v>
      </c>
      <c r="D192" s="12">
        <v>2</v>
      </c>
      <c r="E192" s="12">
        <v>2</v>
      </c>
      <c r="F192" s="12">
        <v>2</v>
      </c>
      <c r="G192" s="12">
        <v>2024</v>
      </c>
      <c r="H192" s="109">
        <v>59</v>
      </c>
      <c r="I192" s="29">
        <v>230000</v>
      </c>
      <c r="J192" s="50">
        <f t="shared" si="23"/>
        <v>460000</v>
      </c>
      <c r="K192" s="50">
        <f t="shared" si="24"/>
        <v>414000</v>
      </c>
      <c r="L192" s="50">
        <f t="shared" si="25"/>
        <v>46000</v>
      </c>
      <c r="M192" s="14" t="s">
        <v>181</v>
      </c>
      <c r="N192" s="7" t="s">
        <v>129</v>
      </c>
    </row>
    <row r="193" spans="1:14">
      <c r="A193" s="12"/>
      <c r="B193" s="12" t="s">
        <v>204</v>
      </c>
      <c r="C193" s="12">
        <v>1984</v>
      </c>
      <c r="D193" s="12">
        <v>2</v>
      </c>
      <c r="E193" s="12">
        <v>2</v>
      </c>
      <c r="F193" s="12">
        <v>2</v>
      </c>
      <c r="G193" s="12">
        <v>2024</v>
      </c>
      <c r="H193" s="113">
        <v>47</v>
      </c>
      <c r="I193" s="29">
        <v>230000</v>
      </c>
      <c r="J193" s="50">
        <f t="shared" si="23"/>
        <v>460000</v>
      </c>
      <c r="K193" s="50">
        <f t="shared" si="24"/>
        <v>414000</v>
      </c>
      <c r="L193" s="50">
        <f t="shared" si="25"/>
        <v>46000</v>
      </c>
      <c r="M193" s="14" t="s">
        <v>181</v>
      </c>
      <c r="N193" s="7" t="s">
        <v>129</v>
      </c>
    </row>
    <row r="194" spans="1:14">
      <c r="A194" s="12"/>
      <c r="B194" s="12" t="s">
        <v>205</v>
      </c>
      <c r="C194" s="12">
        <v>1984</v>
      </c>
      <c r="D194" s="12">
        <v>2</v>
      </c>
      <c r="E194" s="12">
        <v>2</v>
      </c>
      <c r="F194" s="12">
        <v>2</v>
      </c>
      <c r="G194" s="12">
        <v>2024</v>
      </c>
      <c r="H194" s="109">
        <v>47</v>
      </c>
      <c r="I194" s="29">
        <v>230000</v>
      </c>
      <c r="J194" s="50">
        <f t="shared" si="23"/>
        <v>460000</v>
      </c>
      <c r="K194" s="50">
        <f t="shared" si="24"/>
        <v>414000</v>
      </c>
      <c r="L194" s="50">
        <f t="shared" si="25"/>
        <v>46000</v>
      </c>
      <c r="M194" s="14" t="s">
        <v>181</v>
      </c>
      <c r="N194" s="7" t="s">
        <v>129</v>
      </c>
    </row>
    <row r="195" spans="1:14" ht="31.5">
      <c r="A195" s="16"/>
      <c r="B195" s="82" t="s">
        <v>248</v>
      </c>
      <c r="C195" s="115">
        <v>1958</v>
      </c>
      <c r="D195" s="16">
        <v>2</v>
      </c>
      <c r="E195" s="16">
        <v>2</v>
      </c>
      <c r="F195" s="16">
        <v>2</v>
      </c>
      <c r="G195" s="12">
        <v>2024</v>
      </c>
      <c r="H195" s="120">
        <v>51.8</v>
      </c>
      <c r="I195" s="61">
        <v>230000</v>
      </c>
      <c r="J195" s="48">
        <f t="shared" si="23"/>
        <v>460000</v>
      </c>
      <c r="K195" s="48">
        <f t="shared" si="24"/>
        <v>414000</v>
      </c>
      <c r="L195" s="48">
        <f t="shared" si="25"/>
        <v>46000</v>
      </c>
      <c r="M195" s="17" t="s">
        <v>184</v>
      </c>
      <c r="N195" s="17" t="s">
        <v>244</v>
      </c>
    </row>
    <row r="196" spans="1:14">
      <c r="A196" s="12"/>
      <c r="B196" s="12" t="s">
        <v>182</v>
      </c>
      <c r="C196" s="12">
        <v>1963</v>
      </c>
      <c r="D196" s="12">
        <v>2</v>
      </c>
      <c r="E196" s="12">
        <v>3</v>
      </c>
      <c r="F196" s="12">
        <v>3</v>
      </c>
      <c r="G196" s="12">
        <v>2024</v>
      </c>
      <c r="H196" s="46">
        <v>59.1</v>
      </c>
      <c r="I196" s="29">
        <v>230000</v>
      </c>
      <c r="J196" s="50">
        <f t="shared" si="23"/>
        <v>690000</v>
      </c>
      <c r="K196" s="50">
        <f t="shared" si="24"/>
        <v>621000</v>
      </c>
      <c r="L196" s="50">
        <f t="shared" si="25"/>
        <v>69000</v>
      </c>
      <c r="M196" s="14" t="s">
        <v>181</v>
      </c>
      <c r="N196" s="14" t="s">
        <v>244</v>
      </c>
    </row>
    <row r="197" spans="1:14">
      <c r="A197" s="12"/>
      <c r="B197" s="12" t="s">
        <v>183</v>
      </c>
      <c r="C197" s="12">
        <v>1970</v>
      </c>
      <c r="D197" s="12">
        <v>2</v>
      </c>
      <c r="E197" s="12">
        <v>2</v>
      </c>
      <c r="F197" s="12">
        <v>2</v>
      </c>
      <c r="G197" s="12">
        <v>2024</v>
      </c>
      <c r="H197" s="46">
        <v>51.3</v>
      </c>
      <c r="I197" s="29">
        <v>230000</v>
      </c>
      <c r="J197" s="50">
        <f t="shared" si="23"/>
        <v>460000</v>
      </c>
      <c r="K197" s="50">
        <f t="shared" si="24"/>
        <v>414000</v>
      </c>
      <c r="L197" s="50">
        <f t="shared" si="25"/>
        <v>46000</v>
      </c>
      <c r="M197" s="14" t="s">
        <v>181</v>
      </c>
      <c r="N197" s="14" t="s">
        <v>244</v>
      </c>
    </row>
    <row r="198" spans="1:14" ht="31.5">
      <c r="A198" s="123">
        <f>A29+1</f>
        <v>26</v>
      </c>
      <c r="B198" s="62" t="s">
        <v>138</v>
      </c>
      <c r="C198" s="32">
        <v>1994</v>
      </c>
      <c r="D198" s="14">
        <v>2</v>
      </c>
      <c r="E198" s="14">
        <v>3</v>
      </c>
      <c r="F198" s="14">
        <v>3</v>
      </c>
      <c r="G198" s="7">
        <v>2020</v>
      </c>
      <c r="H198" s="46">
        <v>127</v>
      </c>
      <c r="I198" s="13">
        <v>230000</v>
      </c>
      <c r="J198" s="2">
        <f>F198*I198</f>
        <v>690000</v>
      </c>
      <c r="K198" s="2">
        <f>J198*0.9</f>
        <v>621000</v>
      </c>
      <c r="L198" s="2">
        <f>J198-K198</f>
        <v>69000</v>
      </c>
      <c r="M198" s="2" t="s">
        <v>140</v>
      </c>
      <c r="N198" s="14" t="s">
        <v>14</v>
      </c>
    </row>
    <row r="199" spans="1:14">
      <c r="A199" s="74"/>
      <c r="B199" s="85" t="s">
        <v>192</v>
      </c>
      <c r="C199" s="83">
        <v>1952</v>
      </c>
      <c r="D199" s="83">
        <v>2</v>
      </c>
      <c r="E199" s="83">
        <v>2</v>
      </c>
      <c r="F199" s="83">
        <v>2</v>
      </c>
      <c r="G199" s="12">
        <v>2024</v>
      </c>
      <c r="H199" s="117">
        <v>59</v>
      </c>
      <c r="I199" s="75">
        <v>230000</v>
      </c>
      <c r="J199" s="52">
        <f t="shared" si="23"/>
        <v>460000</v>
      </c>
      <c r="K199" s="52">
        <f t="shared" si="24"/>
        <v>414000</v>
      </c>
      <c r="L199" s="52">
        <f t="shared" si="25"/>
        <v>46000</v>
      </c>
      <c r="M199" s="51" t="s">
        <v>184</v>
      </c>
      <c r="N199" s="51" t="s">
        <v>244</v>
      </c>
    </row>
    <row r="200" spans="1:14">
      <c r="A200" s="33"/>
      <c r="B200" s="6" t="s">
        <v>232</v>
      </c>
      <c r="C200" s="33">
        <v>1960</v>
      </c>
      <c r="D200" s="33">
        <v>3</v>
      </c>
      <c r="E200" s="33">
        <v>3</v>
      </c>
      <c r="F200" s="33">
        <v>3</v>
      </c>
      <c r="G200" s="12">
        <v>2024</v>
      </c>
      <c r="H200" s="98">
        <v>109.8</v>
      </c>
      <c r="I200" s="8">
        <v>220000</v>
      </c>
      <c r="J200" s="9">
        <f t="shared" si="23"/>
        <v>660000</v>
      </c>
      <c r="K200" s="9">
        <f t="shared" si="24"/>
        <v>594000</v>
      </c>
      <c r="L200" s="9">
        <f t="shared" si="25"/>
        <v>66000</v>
      </c>
      <c r="M200" s="7" t="s">
        <v>181</v>
      </c>
      <c r="N200" s="7" t="s">
        <v>20</v>
      </c>
    </row>
    <row r="201" spans="1:14">
      <c r="A201" s="33"/>
      <c r="B201" s="6" t="s">
        <v>233</v>
      </c>
      <c r="C201" s="33">
        <v>1960</v>
      </c>
      <c r="D201" s="33">
        <v>3</v>
      </c>
      <c r="E201" s="33">
        <v>3</v>
      </c>
      <c r="F201" s="33">
        <v>3</v>
      </c>
      <c r="G201" s="12">
        <v>2024</v>
      </c>
      <c r="H201" s="98">
        <v>107.4</v>
      </c>
      <c r="I201" s="8">
        <v>220000</v>
      </c>
      <c r="J201" s="9">
        <f t="shared" si="23"/>
        <v>660000</v>
      </c>
      <c r="K201" s="9">
        <f t="shared" si="24"/>
        <v>594000</v>
      </c>
      <c r="L201" s="9">
        <f t="shared" si="25"/>
        <v>66000</v>
      </c>
      <c r="M201" s="7" t="s">
        <v>181</v>
      </c>
      <c r="N201" s="7" t="s">
        <v>20</v>
      </c>
    </row>
    <row r="202" spans="1:14" ht="31.5">
      <c r="A202" s="16"/>
      <c r="B202" s="82" t="s">
        <v>247</v>
      </c>
      <c r="C202" s="115">
        <v>1992</v>
      </c>
      <c r="D202" s="16">
        <v>3</v>
      </c>
      <c r="E202" s="16">
        <v>3</v>
      </c>
      <c r="F202" s="16">
        <v>3</v>
      </c>
      <c r="G202" s="12">
        <v>2024</v>
      </c>
      <c r="H202" s="120">
        <v>789.6</v>
      </c>
      <c r="I202" s="61">
        <v>220000</v>
      </c>
      <c r="J202" s="48">
        <f t="shared" si="23"/>
        <v>660000</v>
      </c>
      <c r="K202" s="48">
        <f t="shared" si="24"/>
        <v>594000</v>
      </c>
      <c r="L202" s="48">
        <f t="shared" si="25"/>
        <v>66000</v>
      </c>
      <c r="M202" s="17" t="s">
        <v>184</v>
      </c>
      <c r="N202" s="17" t="s">
        <v>244</v>
      </c>
    </row>
    <row r="203" spans="1:14">
      <c r="A203" s="12"/>
      <c r="B203" s="12" t="s">
        <v>198</v>
      </c>
      <c r="C203" s="12">
        <v>1958</v>
      </c>
      <c r="D203" s="12">
        <v>4</v>
      </c>
      <c r="E203" s="12">
        <v>4</v>
      </c>
      <c r="F203" s="12">
        <v>4</v>
      </c>
      <c r="G203" s="12">
        <v>2024</v>
      </c>
      <c r="H203" s="109">
        <v>261.60000000000002</v>
      </c>
      <c r="I203" s="29">
        <v>300000</v>
      </c>
      <c r="J203" s="50">
        <f t="shared" si="23"/>
        <v>1200000</v>
      </c>
      <c r="K203" s="50">
        <f t="shared" si="24"/>
        <v>1080000</v>
      </c>
      <c r="L203" s="50">
        <f t="shared" si="25"/>
        <v>120000</v>
      </c>
      <c r="M203" s="14" t="s">
        <v>184</v>
      </c>
      <c r="N203" s="7" t="s">
        <v>129</v>
      </c>
    </row>
    <row r="204" spans="1:14">
      <c r="A204" s="33"/>
      <c r="B204" s="6" t="s">
        <v>234</v>
      </c>
      <c r="C204" s="33">
        <v>1973</v>
      </c>
      <c r="D204" s="33">
        <v>5</v>
      </c>
      <c r="E204" s="33">
        <v>8</v>
      </c>
      <c r="F204" s="33">
        <v>8</v>
      </c>
      <c r="G204" s="12">
        <v>2024</v>
      </c>
      <c r="H204" s="98">
        <v>1680.8</v>
      </c>
      <c r="I204" s="8">
        <v>320140</v>
      </c>
      <c r="J204" s="9">
        <f t="shared" si="23"/>
        <v>2561120</v>
      </c>
      <c r="K204" s="9">
        <f t="shared" si="24"/>
        <v>2305008</v>
      </c>
      <c r="L204" s="9">
        <f t="shared" si="25"/>
        <v>256112</v>
      </c>
      <c r="M204" s="7" t="s">
        <v>140</v>
      </c>
      <c r="N204" s="39" t="s">
        <v>113</v>
      </c>
    </row>
    <row r="205" spans="1:14">
      <c r="A205" s="33"/>
      <c r="B205" s="6" t="s">
        <v>235</v>
      </c>
      <c r="C205" s="33">
        <v>1989</v>
      </c>
      <c r="D205" s="33">
        <v>5</v>
      </c>
      <c r="E205" s="33">
        <v>6</v>
      </c>
      <c r="F205" s="33">
        <v>6</v>
      </c>
      <c r="G205" s="12">
        <v>2024</v>
      </c>
      <c r="H205" s="98">
        <v>1362.3</v>
      </c>
      <c r="I205" s="8">
        <v>320140</v>
      </c>
      <c r="J205" s="9">
        <f t="shared" si="23"/>
        <v>1920840</v>
      </c>
      <c r="K205" s="9">
        <f t="shared" si="24"/>
        <v>1728756</v>
      </c>
      <c r="L205" s="9">
        <f t="shared" si="25"/>
        <v>192084</v>
      </c>
      <c r="M205" s="7" t="s">
        <v>140</v>
      </c>
      <c r="N205" s="7" t="s">
        <v>18</v>
      </c>
    </row>
    <row r="206" spans="1:14">
      <c r="A206" s="33"/>
      <c r="B206" s="6" t="s">
        <v>238</v>
      </c>
      <c r="C206" s="33">
        <v>1969</v>
      </c>
      <c r="D206" s="33">
        <v>5</v>
      </c>
      <c r="E206" s="33">
        <v>4</v>
      </c>
      <c r="F206" s="33">
        <v>4</v>
      </c>
      <c r="G206" s="12">
        <v>2024</v>
      </c>
      <c r="H206" s="98">
        <v>284</v>
      </c>
      <c r="I206" s="8">
        <v>320140</v>
      </c>
      <c r="J206" s="9">
        <f t="shared" si="23"/>
        <v>1280560</v>
      </c>
      <c r="K206" s="9">
        <f t="shared" si="24"/>
        <v>1152504</v>
      </c>
      <c r="L206" s="9">
        <f t="shared" si="25"/>
        <v>128056</v>
      </c>
      <c r="M206" s="7" t="s">
        <v>140</v>
      </c>
      <c r="N206" s="7" t="s">
        <v>20</v>
      </c>
    </row>
    <row r="207" spans="1:14">
      <c r="A207" s="33"/>
      <c r="B207" s="6" t="s">
        <v>239</v>
      </c>
      <c r="C207" s="33">
        <v>1968</v>
      </c>
      <c r="D207" s="33">
        <v>5</v>
      </c>
      <c r="E207" s="33">
        <v>4</v>
      </c>
      <c r="F207" s="33">
        <v>4</v>
      </c>
      <c r="G207" s="12">
        <v>2024</v>
      </c>
      <c r="H207" s="98">
        <v>913.7</v>
      </c>
      <c r="I207" s="8">
        <v>320140</v>
      </c>
      <c r="J207" s="9">
        <f t="shared" si="23"/>
        <v>1280560</v>
      </c>
      <c r="K207" s="9">
        <f t="shared" si="24"/>
        <v>1152504</v>
      </c>
      <c r="L207" s="9">
        <f t="shared" si="25"/>
        <v>128056</v>
      </c>
      <c r="M207" s="7" t="s">
        <v>181</v>
      </c>
      <c r="N207" s="7" t="s">
        <v>20</v>
      </c>
    </row>
    <row r="208" spans="1:14">
      <c r="A208" s="33"/>
      <c r="B208" s="6" t="s">
        <v>240</v>
      </c>
      <c r="C208" s="33">
        <v>1983</v>
      </c>
      <c r="D208" s="33">
        <v>5</v>
      </c>
      <c r="E208" s="33">
        <v>10</v>
      </c>
      <c r="F208" s="33">
        <v>10</v>
      </c>
      <c r="G208" s="12">
        <v>2024</v>
      </c>
      <c r="H208" s="98">
        <v>2503.1</v>
      </c>
      <c r="I208" s="8">
        <v>320140</v>
      </c>
      <c r="J208" s="9">
        <f t="shared" si="23"/>
        <v>3201400</v>
      </c>
      <c r="K208" s="9">
        <f t="shared" si="24"/>
        <v>2881260</v>
      </c>
      <c r="L208" s="9">
        <f t="shared" si="25"/>
        <v>320140</v>
      </c>
      <c r="M208" s="7" t="s">
        <v>140</v>
      </c>
      <c r="N208" s="39" t="s">
        <v>113</v>
      </c>
    </row>
    <row r="209" spans="1:14">
      <c r="A209" s="33"/>
      <c r="B209" s="6" t="s">
        <v>241</v>
      </c>
      <c r="C209" s="33">
        <v>1983</v>
      </c>
      <c r="D209" s="33">
        <v>5</v>
      </c>
      <c r="E209" s="33">
        <v>11</v>
      </c>
      <c r="F209" s="33">
        <v>11</v>
      </c>
      <c r="G209" s="12">
        <v>2024</v>
      </c>
      <c r="H209" s="98">
        <v>2086.8000000000002</v>
      </c>
      <c r="I209" s="8">
        <v>320140</v>
      </c>
      <c r="J209" s="9">
        <f t="shared" si="23"/>
        <v>3521540</v>
      </c>
      <c r="K209" s="9">
        <f t="shared" si="24"/>
        <v>3169386</v>
      </c>
      <c r="L209" s="9">
        <f t="shared" si="25"/>
        <v>352154</v>
      </c>
      <c r="M209" s="7" t="s">
        <v>140</v>
      </c>
      <c r="N209" s="7" t="s">
        <v>20</v>
      </c>
    </row>
    <row r="210" spans="1:14">
      <c r="A210" s="5"/>
      <c r="B210" s="6" t="s">
        <v>69</v>
      </c>
      <c r="C210" s="7">
        <v>1978</v>
      </c>
      <c r="D210" s="7">
        <v>5</v>
      </c>
      <c r="E210" s="7">
        <v>3</v>
      </c>
      <c r="F210" s="7">
        <v>3</v>
      </c>
      <c r="G210" s="12">
        <v>2024</v>
      </c>
      <c r="H210" s="98">
        <v>1591</v>
      </c>
      <c r="I210" s="8">
        <v>320140</v>
      </c>
      <c r="J210" s="9">
        <f t="shared" si="23"/>
        <v>960420</v>
      </c>
      <c r="K210" s="9">
        <f t="shared" si="24"/>
        <v>864378</v>
      </c>
      <c r="L210" s="9">
        <f t="shared" si="25"/>
        <v>96042</v>
      </c>
      <c r="M210" s="9" t="s">
        <v>140</v>
      </c>
      <c r="N210" s="7" t="s">
        <v>20</v>
      </c>
    </row>
    <row r="211" spans="1:14">
      <c r="A211" s="33"/>
      <c r="B211" s="6" t="s">
        <v>223</v>
      </c>
      <c r="C211" s="33">
        <v>2009</v>
      </c>
      <c r="D211" s="33">
        <v>5</v>
      </c>
      <c r="E211" s="33">
        <v>5</v>
      </c>
      <c r="F211" s="33">
        <v>5</v>
      </c>
      <c r="G211" s="12">
        <v>2024</v>
      </c>
      <c r="H211" s="98">
        <v>604.29</v>
      </c>
      <c r="I211" s="8">
        <v>320140</v>
      </c>
      <c r="J211" s="9">
        <f t="shared" si="23"/>
        <v>1600700</v>
      </c>
      <c r="K211" s="9">
        <f t="shared" si="24"/>
        <v>1440630</v>
      </c>
      <c r="L211" s="9">
        <f t="shared" si="25"/>
        <v>160070</v>
      </c>
      <c r="M211" s="7" t="s">
        <v>140</v>
      </c>
      <c r="N211" s="7" t="s">
        <v>18</v>
      </c>
    </row>
    <row r="212" spans="1:14">
      <c r="A212" s="5"/>
      <c r="B212" s="6" t="s">
        <v>112</v>
      </c>
      <c r="C212" s="33">
        <v>1991</v>
      </c>
      <c r="D212" s="33">
        <v>5</v>
      </c>
      <c r="E212" s="33">
        <v>4</v>
      </c>
      <c r="F212" s="33">
        <v>4</v>
      </c>
      <c r="G212" s="12">
        <v>2024</v>
      </c>
      <c r="H212" s="98">
        <v>558.20000000000005</v>
      </c>
      <c r="I212" s="8">
        <v>320140</v>
      </c>
      <c r="J212" s="9">
        <f t="shared" si="23"/>
        <v>1280560</v>
      </c>
      <c r="K212" s="9">
        <f t="shared" si="24"/>
        <v>1152504</v>
      </c>
      <c r="L212" s="9">
        <f t="shared" si="25"/>
        <v>128056</v>
      </c>
      <c r="M212" s="7" t="s">
        <v>140</v>
      </c>
      <c r="N212" s="39" t="s">
        <v>113</v>
      </c>
    </row>
    <row r="213" spans="1:14">
      <c r="A213" s="33"/>
      <c r="B213" s="6" t="s">
        <v>179</v>
      </c>
      <c r="C213" s="33">
        <v>1994</v>
      </c>
      <c r="D213" s="33">
        <v>5</v>
      </c>
      <c r="E213" s="33">
        <v>4</v>
      </c>
      <c r="F213" s="33">
        <v>4</v>
      </c>
      <c r="G213" s="12">
        <v>2024</v>
      </c>
      <c r="H213" s="98">
        <v>1322.4</v>
      </c>
      <c r="I213" s="8">
        <v>320140</v>
      </c>
      <c r="J213" s="9">
        <f t="shared" si="23"/>
        <v>1280560</v>
      </c>
      <c r="K213" s="9">
        <f t="shared" si="24"/>
        <v>1152504</v>
      </c>
      <c r="L213" s="9">
        <f t="shared" si="25"/>
        <v>128056</v>
      </c>
      <c r="M213" s="9" t="s">
        <v>140</v>
      </c>
      <c r="N213" s="7" t="s">
        <v>20</v>
      </c>
    </row>
    <row r="214" spans="1:14">
      <c r="A214" s="12"/>
      <c r="B214" s="12" t="s">
        <v>249</v>
      </c>
      <c r="C214" s="12">
        <v>1970</v>
      </c>
      <c r="D214" s="12">
        <v>5</v>
      </c>
      <c r="E214" s="12">
        <v>4</v>
      </c>
      <c r="F214" s="12">
        <v>4</v>
      </c>
      <c r="G214" s="12">
        <v>2024</v>
      </c>
      <c r="H214" s="46">
        <v>38.6</v>
      </c>
      <c r="I214" s="57">
        <v>320140</v>
      </c>
      <c r="J214" s="23">
        <f t="shared" si="23"/>
        <v>1280560</v>
      </c>
      <c r="K214" s="23">
        <f t="shared" si="24"/>
        <v>1152504</v>
      </c>
      <c r="L214" s="23">
        <f t="shared" si="25"/>
        <v>128056</v>
      </c>
      <c r="M214" s="14" t="s">
        <v>181</v>
      </c>
      <c r="N214" s="14" t="s">
        <v>145</v>
      </c>
    </row>
    <row r="215" spans="1:14">
      <c r="A215" s="12"/>
      <c r="B215" s="12" t="s">
        <v>199</v>
      </c>
      <c r="C215" s="12">
        <v>1994</v>
      </c>
      <c r="D215" s="12">
        <v>5</v>
      </c>
      <c r="E215" s="12">
        <v>3</v>
      </c>
      <c r="F215" s="12">
        <v>3</v>
      </c>
      <c r="G215" s="12">
        <v>2024</v>
      </c>
      <c r="H215" s="46">
        <v>354.6</v>
      </c>
      <c r="I215" s="57">
        <v>320140</v>
      </c>
      <c r="J215" s="23">
        <f t="shared" si="23"/>
        <v>960420</v>
      </c>
      <c r="K215" s="23">
        <f t="shared" si="24"/>
        <v>864378</v>
      </c>
      <c r="L215" s="23">
        <f t="shared" si="25"/>
        <v>96042</v>
      </c>
      <c r="M215" s="14" t="s">
        <v>250</v>
      </c>
      <c r="N215" s="14" t="s">
        <v>145</v>
      </c>
    </row>
    <row r="216" spans="1:14">
      <c r="A216" s="12"/>
      <c r="B216" s="12" t="s">
        <v>200</v>
      </c>
      <c r="C216" s="12">
        <v>1986</v>
      </c>
      <c r="D216" s="12">
        <v>5</v>
      </c>
      <c r="E216" s="12">
        <v>13</v>
      </c>
      <c r="F216" s="12">
        <v>13</v>
      </c>
      <c r="G216" s="12">
        <v>2024</v>
      </c>
      <c r="H216" s="99">
        <v>1027.8</v>
      </c>
      <c r="I216" s="57">
        <v>320140</v>
      </c>
      <c r="J216" s="23">
        <f t="shared" si="23"/>
        <v>4161820</v>
      </c>
      <c r="K216" s="23">
        <f t="shared" si="24"/>
        <v>3745638</v>
      </c>
      <c r="L216" s="23">
        <f t="shared" si="25"/>
        <v>416182</v>
      </c>
      <c r="M216" s="14" t="s">
        <v>250</v>
      </c>
      <c r="N216" s="14" t="s">
        <v>12</v>
      </c>
    </row>
    <row r="217" spans="1:14">
      <c r="J217" s="42">
        <f>SUM(J189:J216)</f>
        <v>34221060</v>
      </c>
      <c r="K217" s="3">
        <f t="shared" si="24"/>
        <v>30798954</v>
      </c>
      <c r="L217" s="3">
        <f t="shared" si="25"/>
        <v>3422106</v>
      </c>
    </row>
    <row r="220" spans="1:14">
      <c r="B220" s="4" t="s">
        <v>254</v>
      </c>
    </row>
  </sheetData>
  <mergeCells count="12">
    <mergeCell ref="J3:L3"/>
    <mergeCell ref="N3:N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199 H199 C163">
    <cfRule type="cellIs" dxfId="1" priority="1" stopIfTrue="1" operator="equal">
      <formula>"н/д"</formula>
    </cfRule>
  </conditionalFormatting>
  <dataValidations count="3">
    <dataValidation type="decimal" operator="greaterThan" allowBlank="1" showInputMessage="1" showErrorMessage="1" error="Введите положительное число." sqref="H199 H190:H194 H113 H115 H70:H71 H186 H159 H156:H157">
      <formula1>0</formula1>
    </dataValidation>
    <dataValidation type="date" allowBlank="1" showInputMessage="1" showErrorMessage="1" error="Введите год в интервале от 1900 по 2013." sqref="C199 C163">
      <formula1>1900</formula1>
      <formula2>2013</formula2>
    </dataValidation>
    <dataValidation type="whole" operator="greaterThanOrEqual" allowBlank="1" showInputMessage="1" showErrorMessage="1" error="Введите целое положительное число." sqref="D199:F199 D106:E106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zoomScale="60" zoomScaleNormal="60" workbookViewId="0">
      <selection activeCell="A2" sqref="A1:N1048576"/>
    </sheetView>
  </sheetViews>
  <sheetFormatPr defaultRowHeight="18.600000000000001" customHeight="1"/>
  <cols>
    <col min="1" max="1" width="6.28515625" style="4" customWidth="1"/>
    <col min="2" max="2" width="58.140625" style="4" customWidth="1"/>
    <col min="3" max="3" width="14.85546875" style="4" customWidth="1"/>
    <col min="4" max="4" width="10.140625" style="4" customWidth="1"/>
    <col min="5" max="5" width="8.85546875" style="4" customWidth="1"/>
    <col min="6" max="6" width="12.5703125" style="4" customWidth="1"/>
    <col min="7" max="7" width="16.28515625" style="4" customWidth="1"/>
    <col min="8" max="8" width="20.140625" style="118" customWidth="1"/>
    <col min="9" max="9" width="17.140625" style="3" customWidth="1"/>
    <col min="10" max="12" width="20.140625" style="3" customWidth="1"/>
    <col min="13" max="13" width="20.140625" style="66" customWidth="1"/>
    <col min="14" max="14" width="36.7109375" style="3" customWidth="1"/>
    <col min="15" max="15" width="16.140625" style="3" customWidth="1"/>
    <col min="16" max="16" width="9.140625" style="3"/>
    <col min="17" max="16384" width="9.140625" style="4"/>
  </cols>
  <sheetData>
    <row r="1" spans="1:16" ht="26.25" customHeight="1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1"/>
      <c r="P1" s="4"/>
    </row>
    <row r="2" spans="1:16" ht="24" customHeight="1">
      <c r="P2" s="4"/>
    </row>
    <row r="3" spans="1:16" ht="51" customHeight="1">
      <c r="A3" s="145" t="s">
        <v>0</v>
      </c>
      <c r="B3" s="145" t="s">
        <v>1</v>
      </c>
      <c r="C3" s="145" t="s">
        <v>6</v>
      </c>
      <c r="D3" s="145" t="s">
        <v>2</v>
      </c>
      <c r="E3" s="145" t="s">
        <v>10</v>
      </c>
      <c r="F3" s="145" t="s">
        <v>11</v>
      </c>
      <c r="G3" s="145" t="s">
        <v>62</v>
      </c>
      <c r="H3" s="147" t="s">
        <v>60</v>
      </c>
      <c r="I3" s="145" t="s">
        <v>5</v>
      </c>
      <c r="J3" s="145" t="s">
        <v>3</v>
      </c>
      <c r="K3" s="145"/>
      <c r="L3" s="145"/>
      <c r="M3" s="102"/>
      <c r="N3" s="145" t="s">
        <v>4</v>
      </c>
      <c r="P3" s="4"/>
    </row>
    <row r="4" spans="1:16" ht="15.75">
      <c r="A4" s="145"/>
      <c r="B4" s="145"/>
      <c r="C4" s="145"/>
      <c r="D4" s="145"/>
      <c r="E4" s="145"/>
      <c r="F4" s="145"/>
      <c r="G4" s="145"/>
      <c r="H4" s="147"/>
      <c r="I4" s="145"/>
      <c r="J4" s="126" t="s">
        <v>7</v>
      </c>
      <c r="K4" s="126" t="s">
        <v>9</v>
      </c>
      <c r="L4" s="126" t="s">
        <v>8</v>
      </c>
      <c r="M4" s="102"/>
      <c r="N4" s="145"/>
      <c r="P4" s="4"/>
    </row>
    <row r="5" spans="1:16" s="11" customFormat="1" ht="18.600000000000001" customHeight="1">
      <c r="A5" s="5">
        <v>1</v>
      </c>
      <c r="B5" s="6" t="s">
        <v>21</v>
      </c>
      <c r="C5" s="7">
        <v>1956</v>
      </c>
      <c r="D5" s="7">
        <v>2</v>
      </c>
      <c r="E5" s="7">
        <v>2</v>
      </c>
      <c r="F5" s="7">
        <v>2</v>
      </c>
      <c r="G5" s="7">
        <v>2020</v>
      </c>
      <c r="H5" s="94">
        <v>45.3</v>
      </c>
      <c r="I5" s="8">
        <v>230000</v>
      </c>
      <c r="J5" s="9">
        <f t="shared" ref="J5:J49" si="0">F5*I5</f>
        <v>460000</v>
      </c>
      <c r="K5" s="9">
        <f t="shared" ref="K5:K49" si="1">J5*0.9</f>
        <v>414000</v>
      </c>
      <c r="L5" s="9">
        <f t="shared" ref="L5:L49" si="2">J5-K5</f>
        <v>46000</v>
      </c>
      <c r="M5" s="9" t="s">
        <v>46</v>
      </c>
      <c r="N5" s="7" t="s">
        <v>22</v>
      </c>
      <c r="O5" s="10"/>
    </row>
    <row r="6" spans="1:16" s="11" customFormat="1" ht="18.600000000000001" customHeight="1">
      <c r="A6" s="123">
        <f>A5+1</f>
        <v>2</v>
      </c>
      <c r="B6" s="6" t="s">
        <v>19</v>
      </c>
      <c r="C6" s="7">
        <v>1958</v>
      </c>
      <c r="D6" s="7">
        <v>2</v>
      </c>
      <c r="E6" s="7">
        <v>2</v>
      </c>
      <c r="F6" s="7">
        <v>2</v>
      </c>
      <c r="G6" s="7">
        <v>2020</v>
      </c>
      <c r="H6" s="94">
        <v>44.9</v>
      </c>
      <c r="I6" s="8">
        <v>230000</v>
      </c>
      <c r="J6" s="9">
        <f t="shared" si="0"/>
        <v>460000</v>
      </c>
      <c r="K6" s="9">
        <f t="shared" si="1"/>
        <v>414000</v>
      </c>
      <c r="L6" s="9">
        <f t="shared" si="2"/>
        <v>46000</v>
      </c>
      <c r="M6" s="9" t="s">
        <v>46</v>
      </c>
      <c r="N6" s="7" t="s">
        <v>20</v>
      </c>
      <c r="O6" s="10"/>
    </row>
    <row r="7" spans="1:16" s="11" customFormat="1" ht="18.600000000000001" customHeight="1">
      <c r="A7" s="123">
        <f t="shared" ref="A7:A49" si="3">A6+1</f>
        <v>3</v>
      </c>
      <c r="B7" s="6" t="s">
        <v>17</v>
      </c>
      <c r="C7" s="7">
        <v>1983</v>
      </c>
      <c r="D7" s="7">
        <v>2</v>
      </c>
      <c r="E7" s="7">
        <v>4</v>
      </c>
      <c r="F7" s="7">
        <v>4</v>
      </c>
      <c r="G7" s="7">
        <v>2020</v>
      </c>
      <c r="H7" s="94">
        <v>96.7</v>
      </c>
      <c r="I7" s="8">
        <v>230000</v>
      </c>
      <c r="J7" s="9">
        <f t="shared" si="0"/>
        <v>920000</v>
      </c>
      <c r="K7" s="9">
        <f t="shared" si="1"/>
        <v>828000</v>
      </c>
      <c r="L7" s="9">
        <f t="shared" si="2"/>
        <v>92000</v>
      </c>
      <c r="M7" s="9" t="s">
        <v>46</v>
      </c>
      <c r="N7" s="7" t="s">
        <v>18</v>
      </c>
      <c r="O7" s="10"/>
    </row>
    <row r="8" spans="1:16" s="11" customFormat="1" ht="19.5" customHeight="1">
      <c r="A8" s="123">
        <f t="shared" si="3"/>
        <v>4</v>
      </c>
      <c r="B8" s="6" t="s">
        <v>23</v>
      </c>
      <c r="C8" s="7">
        <v>1956</v>
      </c>
      <c r="D8" s="7">
        <v>2</v>
      </c>
      <c r="E8" s="7">
        <v>2</v>
      </c>
      <c r="F8" s="7">
        <v>2</v>
      </c>
      <c r="G8" s="7">
        <v>2020</v>
      </c>
      <c r="H8" s="94">
        <v>59.4</v>
      </c>
      <c r="I8" s="8">
        <v>230000</v>
      </c>
      <c r="J8" s="9">
        <f t="shared" si="0"/>
        <v>460000</v>
      </c>
      <c r="K8" s="9">
        <f t="shared" si="1"/>
        <v>414000</v>
      </c>
      <c r="L8" s="9">
        <f t="shared" si="2"/>
        <v>46000</v>
      </c>
      <c r="M8" s="9" t="s">
        <v>46</v>
      </c>
      <c r="N8" s="7" t="s">
        <v>14</v>
      </c>
      <c r="O8" s="10"/>
    </row>
    <row r="9" spans="1:16" ht="18.600000000000001" customHeight="1">
      <c r="A9" s="123">
        <f t="shared" si="3"/>
        <v>5</v>
      </c>
      <c r="B9" s="12" t="s">
        <v>31</v>
      </c>
      <c r="C9" s="14">
        <v>1958</v>
      </c>
      <c r="D9" s="12">
        <v>2</v>
      </c>
      <c r="E9" s="12">
        <v>2</v>
      </c>
      <c r="F9" s="12">
        <v>2</v>
      </c>
      <c r="G9" s="7">
        <v>2020</v>
      </c>
      <c r="H9" s="127">
        <v>52.6</v>
      </c>
      <c r="I9" s="13">
        <v>230000</v>
      </c>
      <c r="J9" s="2">
        <f t="shared" si="0"/>
        <v>460000</v>
      </c>
      <c r="K9" s="2">
        <f t="shared" si="1"/>
        <v>414000</v>
      </c>
      <c r="L9" s="2">
        <f t="shared" si="2"/>
        <v>46000</v>
      </c>
      <c r="M9" s="2" t="s">
        <v>46</v>
      </c>
      <c r="N9" s="14" t="s">
        <v>13</v>
      </c>
      <c r="O9" s="15"/>
      <c r="P9" s="4"/>
    </row>
    <row r="10" spans="1:16" ht="18.600000000000001" customHeight="1">
      <c r="A10" s="123">
        <f t="shared" si="3"/>
        <v>6</v>
      </c>
      <c r="B10" s="12" t="s">
        <v>151</v>
      </c>
      <c r="C10" s="14">
        <v>1993</v>
      </c>
      <c r="D10" s="12">
        <v>2</v>
      </c>
      <c r="E10" s="12">
        <v>3</v>
      </c>
      <c r="F10" s="12">
        <v>3</v>
      </c>
      <c r="G10" s="7">
        <v>2020</v>
      </c>
      <c r="H10" s="46">
        <v>121.4</v>
      </c>
      <c r="I10" s="13">
        <v>230000</v>
      </c>
      <c r="J10" s="2">
        <f t="shared" si="0"/>
        <v>690000</v>
      </c>
      <c r="K10" s="2">
        <f t="shared" si="1"/>
        <v>621000</v>
      </c>
      <c r="L10" s="2">
        <f t="shared" si="2"/>
        <v>69000</v>
      </c>
      <c r="M10" s="2" t="s">
        <v>46</v>
      </c>
      <c r="N10" s="14" t="s">
        <v>57</v>
      </c>
    </row>
    <row r="11" spans="1:16" ht="18.600000000000001" customHeight="1">
      <c r="A11" s="123">
        <f t="shared" si="3"/>
        <v>7</v>
      </c>
      <c r="B11" s="12" t="s">
        <v>152</v>
      </c>
      <c r="C11" s="14">
        <v>1959</v>
      </c>
      <c r="D11" s="12">
        <v>2</v>
      </c>
      <c r="E11" s="12">
        <v>2</v>
      </c>
      <c r="F11" s="12">
        <v>2</v>
      </c>
      <c r="G11" s="7">
        <v>2020</v>
      </c>
      <c r="H11" s="127">
        <v>47.1</v>
      </c>
      <c r="I11" s="13">
        <v>230000</v>
      </c>
      <c r="J11" s="2">
        <f t="shared" si="0"/>
        <v>460000</v>
      </c>
      <c r="K11" s="2">
        <f t="shared" si="1"/>
        <v>414000</v>
      </c>
      <c r="L11" s="2">
        <f t="shared" si="2"/>
        <v>46000</v>
      </c>
      <c r="M11" s="2" t="s">
        <v>46</v>
      </c>
      <c r="N11" s="14" t="s">
        <v>32</v>
      </c>
      <c r="O11" s="15"/>
      <c r="P11" s="4"/>
    </row>
    <row r="12" spans="1:16" ht="18.600000000000001" customHeight="1">
      <c r="A12" s="123">
        <f t="shared" si="3"/>
        <v>8</v>
      </c>
      <c r="B12" s="12" t="s">
        <v>153</v>
      </c>
      <c r="C12" s="14">
        <v>1957</v>
      </c>
      <c r="D12" s="12">
        <v>2</v>
      </c>
      <c r="E12" s="12">
        <v>2</v>
      </c>
      <c r="F12" s="12">
        <v>2</v>
      </c>
      <c r="G12" s="7">
        <v>2020</v>
      </c>
      <c r="H12" s="127">
        <v>41</v>
      </c>
      <c r="I12" s="13">
        <v>230000</v>
      </c>
      <c r="J12" s="2">
        <f t="shared" si="0"/>
        <v>460000</v>
      </c>
      <c r="K12" s="2">
        <f t="shared" si="1"/>
        <v>414000</v>
      </c>
      <c r="L12" s="2">
        <f t="shared" si="2"/>
        <v>46000</v>
      </c>
      <c r="M12" s="2" t="s">
        <v>46</v>
      </c>
      <c r="N12" s="14" t="s">
        <v>13</v>
      </c>
      <c r="O12" s="15"/>
      <c r="P12" s="4"/>
    </row>
    <row r="13" spans="1:16" ht="18.600000000000001" customHeight="1">
      <c r="A13" s="123">
        <f t="shared" si="3"/>
        <v>9</v>
      </c>
      <c r="B13" s="1" t="s">
        <v>154</v>
      </c>
      <c r="C13" s="14">
        <v>1957</v>
      </c>
      <c r="D13" s="14">
        <v>2</v>
      </c>
      <c r="E13" s="14">
        <v>2</v>
      </c>
      <c r="F13" s="14">
        <v>2</v>
      </c>
      <c r="G13" s="7">
        <v>2020</v>
      </c>
      <c r="H13" s="46">
        <v>44.7</v>
      </c>
      <c r="I13" s="13">
        <v>230000</v>
      </c>
      <c r="J13" s="2">
        <f t="shared" si="0"/>
        <v>460000</v>
      </c>
      <c r="K13" s="2">
        <f t="shared" si="1"/>
        <v>414000</v>
      </c>
      <c r="L13" s="2">
        <f t="shared" si="2"/>
        <v>46000</v>
      </c>
      <c r="M13" s="2" t="s">
        <v>46</v>
      </c>
      <c r="N13" s="14" t="s">
        <v>57</v>
      </c>
    </row>
    <row r="14" spans="1:16" ht="18.600000000000001" customHeight="1">
      <c r="A14" s="123">
        <f t="shared" si="3"/>
        <v>10</v>
      </c>
      <c r="B14" s="1" t="s">
        <v>155</v>
      </c>
      <c r="C14" s="14">
        <v>1959</v>
      </c>
      <c r="D14" s="14">
        <v>2</v>
      </c>
      <c r="E14" s="14">
        <v>2</v>
      </c>
      <c r="F14" s="14">
        <v>2</v>
      </c>
      <c r="G14" s="7">
        <v>2020</v>
      </c>
      <c r="H14" s="46">
        <v>44.8</v>
      </c>
      <c r="I14" s="13">
        <v>230000</v>
      </c>
      <c r="J14" s="2">
        <f t="shared" si="0"/>
        <v>460000</v>
      </c>
      <c r="K14" s="2">
        <f t="shared" si="1"/>
        <v>414000</v>
      </c>
      <c r="L14" s="2">
        <f t="shared" si="2"/>
        <v>46000</v>
      </c>
      <c r="M14" s="2" t="s">
        <v>46</v>
      </c>
      <c r="N14" s="14" t="s">
        <v>57</v>
      </c>
    </row>
    <row r="15" spans="1:16" ht="18.75" customHeight="1">
      <c r="A15" s="123">
        <f t="shared" si="3"/>
        <v>11</v>
      </c>
      <c r="B15" s="1" t="s">
        <v>156</v>
      </c>
      <c r="C15" s="14">
        <v>1959</v>
      </c>
      <c r="D15" s="14">
        <v>2</v>
      </c>
      <c r="E15" s="14">
        <v>2</v>
      </c>
      <c r="F15" s="14">
        <v>2</v>
      </c>
      <c r="G15" s="7">
        <v>2020</v>
      </c>
      <c r="H15" s="46">
        <v>58.4</v>
      </c>
      <c r="I15" s="13">
        <v>230000</v>
      </c>
      <c r="J15" s="2">
        <f t="shared" si="0"/>
        <v>460000</v>
      </c>
      <c r="K15" s="2">
        <f t="shared" si="1"/>
        <v>414000</v>
      </c>
      <c r="L15" s="2">
        <f t="shared" si="2"/>
        <v>46000</v>
      </c>
      <c r="M15" s="2" t="s">
        <v>46</v>
      </c>
      <c r="N15" s="14" t="s">
        <v>57</v>
      </c>
    </row>
    <row r="16" spans="1:16" ht="18.600000000000001" customHeight="1">
      <c r="A16" s="123">
        <f t="shared" si="3"/>
        <v>12</v>
      </c>
      <c r="B16" s="12" t="s">
        <v>157</v>
      </c>
      <c r="C16" s="14">
        <v>1957</v>
      </c>
      <c r="D16" s="12">
        <v>2</v>
      </c>
      <c r="E16" s="12">
        <v>2</v>
      </c>
      <c r="F16" s="12">
        <v>2</v>
      </c>
      <c r="G16" s="7">
        <v>2020</v>
      </c>
      <c r="H16" s="127">
        <v>44.2</v>
      </c>
      <c r="I16" s="13">
        <v>230000</v>
      </c>
      <c r="J16" s="2">
        <f t="shared" si="0"/>
        <v>460000</v>
      </c>
      <c r="K16" s="2">
        <f t="shared" si="1"/>
        <v>414000</v>
      </c>
      <c r="L16" s="2">
        <f t="shared" si="2"/>
        <v>46000</v>
      </c>
      <c r="M16" s="2" t="s">
        <v>46</v>
      </c>
      <c r="N16" s="14" t="s">
        <v>32</v>
      </c>
      <c r="O16" s="15"/>
      <c r="P16" s="4"/>
    </row>
    <row r="17" spans="1:16" ht="18.600000000000001" customHeight="1">
      <c r="A17" s="123">
        <f t="shared" si="3"/>
        <v>13</v>
      </c>
      <c r="B17" s="12" t="s">
        <v>158</v>
      </c>
      <c r="C17" s="14">
        <v>1957</v>
      </c>
      <c r="D17" s="12">
        <v>2</v>
      </c>
      <c r="E17" s="12">
        <v>2</v>
      </c>
      <c r="F17" s="12">
        <v>2</v>
      </c>
      <c r="G17" s="7">
        <v>2020</v>
      </c>
      <c r="H17" s="127">
        <v>43</v>
      </c>
      <c r="I17" s="13">
        <v>230000</v>
      </c>
      <c r="J17" s="2">
        <f t="shared" si="0"/>
        <v>460000</v>
      </c>
      <c r="K17" s="2">
        <f t="shared" si="1"/>
        <v>414000</v>
      </c>
      <c r="L17" s="2">
        <f t="shared" si="2"/>
        <v>46000</v>
      </c>
      <c r="M17" s="2" t="s">
        <v>46</v>
      </c>
      <c r="N17" s="14" t="s">
        <v>33</v>
      </c>
      <c r="O17" s="15"/>
      <c r="P17" s="4"/>
    </row>
    <row r="18" spans="1:16" ht="18.600000000000001" customHeight="1">
      <c r="A18" s="123">
        <f t="shared" si="3"/>
        <v>14</v>
      </c>
      <c r="B18" s="12" t="s">
        <v>159</v>
      </c>
      <c r="C18" s="14">
        <v>1957</v>
      </c>
      <c r="D18" s="12">
        <v>2</v>
      </c>
      <c r="E18" s="12">
        <v>2</v>
      </c>
      <c r="F18" s="12">
        <v>2</v>
      </c>
      <c r="G18" s="7">
        <v>2020</v>
      </c>
      <c r="H18" s="127">
        <v>57.3</v>
      </c>
      <c r="I18" s="13">
        <v>230000</v>
      </c>
      <c r="J18" s="2">
        <f t="shared" si="0"/>
        <v>460000</v>
      </c>
      <c r="K18" s="2">
        <f t="shared" si="1"/>
        <v>414000</v>
      </c>
      <c r="L18" s="2">
        <f t="shared" si="2"/>
        <v>46000</v>
      </c>
      <c r="M18" s="2" t="s">
        <v>46</v>
      </c>
      <c r="N18" s="14" t="s">
        <v>33</v>
      </c>
      <c r="O18" s="15"/>
      <c r="P18" s="4"/>
    </row>
    <row r="19" spans="1:16" ht="18.600000000000001" customHeight="1">
      <c r="A19" s="123">
        <f t="shared" si="3"/>
        <v>15</v>
      </c>
      <c r="B19" s="12" t="s">
        <v>160</v>
      </c>
      <c r="C19" s="14">
        <v>1959</v>
      </c>
      <c r="D19" s="12">
        <v>2</v>
      </c>
      <c r="E19" s="12">
        <v>3</v>
      </c>
      <c r="F19" s="12">
        <v>3</v>
      </c>
      <c r="G19" s="7">
        <v>2020</v>
      </c>
      <c r="H19" s="127">
        <v>131.9</v>
      </c>
      <c r="I19" s="13">
        <v>230000</v>
      </c>
      <c r="J19" s="2">
        <f t="shared" si="0"/>
        <v>690000</v>
      </c>
      <c r="K19" s="2">
        <f t="shared" si="1"/>
        <v>621000</v>
      </c>
      <c r="L19" s="2">
        <f t="shared" si="2"/>
        <v>69000</v>
      </c>
      <c r="M19" s="2" t="s">
        <v>46</v>
      </c>
      <c r="N19" s="14" t="s">
        <v>12</v>
      </c>
      <c r="O19" s="15"/>
      <c r="P19" s="4"/>
    </row>
    <row r="20" spans="1:16" s="19" customFormat="1" ht="18.600000000000001" customHeight="1">
      <c r="A20" s="123">
        <f t="shared" si="3"/>
        <v>16</v>
      </c>
      <c r="B20" s="16" t="s">
        <v>42</v>
      </c>
      <c r="C20" s="17">
        <v>1955</v>
      </c>
      <c r="D20" s="16">
        <v>2</v>
      </c>
      <c r="E20" s="16">
        <v>2</v>
      </c>
      <c r="F20" s="16">
        <v>2</v>
      </c>
      <c r="G20" s="7">
        <v>2020</v>
      </c>
      <c r="H20" s="96">
        <v>81.400000000000006</v>
      </c>
      <c r="I20" s="61">
        <v>230000</v>
      </c>
      <c r="J20" s="48">
        <f t="shared" si="0"/>
        <v>460000</v>
      </c>
      <c r="K20" s="48">
        <f t="shared" si="1"/>
        <v>414000</v>
      </c>
      <c r="L20" s="48">
        <f t="shared" si="2"/>
        <v>46000</v>
      </c>
      <c r="M20" s="48" t="s">
        <v>46</v>
      </c>
      <c r="N20" s="17" t="s">
        <v>14</v>
      </c>
      <c r="O20" s="18"/>
    </row>
    <row r="21" spans="1:16" s="19" customFormat="1" ht="18.600000000000001" customHeight="1">
      <c r="A21" s="123">
        <f t="shared" si="3"/>
        <v>17</v>
      </c>
      <c r="B21" s="16" t="s">
        <v>43</v>
      </c>
      <c r="C21" s="17">
        <v>1960</v>
      </c>
      <c r="D21" s="16">
        <v>2</v>
      </c>
      <c r="E21" s="16">
        <v>2</v>
      </c>
      <c r="F21" s="16">
        <v>2</v>
      </c>
      <c r="G21" s="7">
        <v>2020</v>
      </c>
      <c r="H21" s="96">
        <v>59.9</v>
      </c>
      <c r="I21" s="61">
        <v>230000</v>
      </c>
      <c r="J21" s="48">
        <f t="shared" si="0"/>
        <v>460000</v>
      </c>
      <c r="K21" s="48">
        <f t="shared" si="1"/>
        <v>414000</v>
      </c>
      <c r="L21" s="48">
        <f t="shared" si="2"/>
        <v>46000</v>
      </c>
      <c r="M21" s="48" t="s">
        <v>46</v>
      </c>
      <c r="N21" s="17" t="s">
        <v>14</v>
      </c>
      <c r="O21" s="18"/>
    </row>
    <row r="22" spans="1:16" s="25" customFormat="1" ht="18.600000000000001" customHeight="1">
      <c r="A22" s="123">
        <f t="shared" si="3"/>
        <v>18</v>
      </c>
      <c r="B22" s="21" t="s">
        <v>44</v>
      </c>
      <c r="C22" s="22">
        <v>1980</v>
      </c>
      <c r="D22" s="22">
        <v>2</v>
      </c>
      <c r="E22" s="22">
        <v>2</v>
      </c>
      <c r="F22" s="22">
        <v>2</v>
      </c>
      <c r="G22" s="7">
        <v>2020</v>
      </c>
      <c r="H22" s="97">
        <v>49.7</v>
      </c>
      <c r="I22" s="57">
        <v>230000</v>
      </c>
      <c r="J22" s="23">
        <f t="shared" si="0"/>
        <v>460000</v>
      </c>
      <c r="K22" s="23">
        <f t="shared" si="1"/>
        <v>414000</v>
      </c>
      <c r="L22" s="23">
        <f t="shared" si="2"/>
        <v>46000</v>
      </c>
      <c r="M22" s="23" t="s">
        <v>46</v>
      </c>
      <c r="N22" s="22" t="s">
        <v>14</v>
      </c>
      <c r="O22" s="24"/>
    </row>
    <row r="23" spans="1:16" s="25" customFormat="1" ht="18.600000000000001" customHeight="1">
      <c r="A23" s="123">
        <f t="shared" si="3"/>
        <v>19</v>
      </c>
      <c r="B23" s="21" t="s">
        <v>45</v>
      </c>
      <c r="C23" s="22">
        <v>1980</v>
      </c>
      <c r="D23" s="22">
        <v>2</v>
      </c>
      <c r="E23" s="22">
        <v>2</v>
      </c>
      <c r="F23" s="22">
        <v>2</v>
      </c>
      <c r="G23" s="7">
        <v>2020</v>
      </c>
      <c r="H23" s="97">
        <v>49.2</v>
      </c>
      <c r="I23" s="57">
        <v>230000</v>
      </c>
      <c r="J23" s="23">
        <f t="shared" si="0"/>
        <v>460000</v>
      </c>
      <c r="K23" s="23">
        <f t="shared" si="1"/>
        <v>414000</v>
      </c>
      <c r="L23" s="23">
        <f t="shared" si="2"/>
        <v>46000</v>
      </c>
      <c r="M23" s="23" t="s">
        <v>46</v>
      </c>
      <c r="N23" s="22" t="s">
        <v>14</v>
      </c>
      <c r="O23" s="24"/>
    </row>
    <row r="24" spans="1:16" ht="18.600000000000001" customHeight="1">
      <c r="A24" s="123">
        <f t="shared" si="3"/>
        <v>20</v>
      </c>
      <c r="B24" s="1" t="s">
        <v>51</v>
      </c>
      <c r="C24" s="14">
        <v>1961</v>
      </c>
      <c r="D24" s="14">
        <v>2</v>
      </c>
      <c r="E24" s="14">
        <v>2</v>
      </c>
      <c r="F24" s="14">
        <v>2</v>
      </c>
      <c r="G24" s="7">
        <v>2020</v>
      </c>
      <c r="H24" s="127">
        <v>47.5</v>
      </c>
      <c r="I24" s="13">
        <v>230000</v>
      </c>
      <c r="J24" s="2">
        <f t="shared" si="0"/>
        <v>460000</v>
      </c>
      <c r="K24" s="2">
        <f t="shared" si="1"/>
        <v>414000</v>
      </c>
      <c r="L24" s="2">
        <f t="shared" si="2"/>
        <v>46000</v>
      </c>
      <c r="M24" s="2" t="s">
        <v>46</v>
      </c>
      <c r="N24" s="14" t="s">
        <v>14</v>
      </c>
      <c r="O24" s="15"/>
      <c r="P24" s="4"/>
    </row>
    <row r="25" spans="1:16" ht="18" customHeight="1">
      <c r="A25" s="123">
        <f t="shared" si="3"/>
        <v>21</v>
      </c>
      <c r="B25" s="1" t="s">
        <v>56</v>
      </c>
      <c r="C25" s="14">
        <v>1963</v>
      </c>
      <c r="D25" s="14">
        <v>2</v>
      </c>
      <c r="E25" s="14">
        <v>2</v>
      </c>
      <c r="F25" s="14">
        <v>2</v>
      </c>
      <c r="G25" s="7">
        <v>2020</v>
      </c>
      <c r="H25" s="127">
        <v>54.3</v>
      </c>
      <c r="I25" s="13">
        <v>230000</v>
      </c>
      <c r="J25" s="2">
        <f t="shared" si="0"/>
        <v>460000</v>
      </c>
      <c r="K25" s="2">
        <f t="shared" si="1"/>
        <v>414000</v>
      </c>
      <c r="L25" s="2">
        <f t="shared" si="2"/>
        <v>46000</v>
      </c>
      <c r="M25" s="2" t="s">
        <v>46</v>
      </c>
      <c r="N25" s="14" t="s">
        <v>14</v>
      </c>
      <c r="O25" s="15"/>
      <c r="P25" s="4"/>
    </row>
    <row r="26" spans="1:16" s="25" customFormat="1" ht="18.600000000000001" customHeight="1">
      <c r="A26" s="123">
        <f t="shared" si="3"/>
        <v>22</v>
      </c>
      <c r="B26" s="21" t="s">
        <v>16</v>
      </c>
      <c r="C26" s="22">
        <v>1972</v>
      </c>
      <c r="D26" s="22">
        <v>2</v>
      </c>
      <c r="E26" s="22">
        <v>2</v>
      </c>
      <c r="F26" s="22">
        <v>2</v>
      </c>
      <c r="G26" s="7">
        <v>2020</v>
      </c>
      <c r="H26" s="97">
        <v>40</v>
      </c>
      <c r="I26" s="57">
        <v>230000</v>
      </c>
      <c r="J26" s="23">
        <f t="shared" si="0"/>
        <v>460000</v>
      </c>
      <c r="K26" s="23">
        <f t="shared" si="1"/>
        <v>414000</v>
      </c>
      <c r="L26" s="23">
        <f t="shared" si="2"/>
        <v>46000</v>
      </c>
      <c r="M26" s="23" t="s">
        <v>46</v>
      </c>
      <c r="N26" s="22" t="s">
        <v>14</v>
      </c>
      <c r="O26" s="24"/>
    </row>
    <row r="27" spans="1:16" s="25" customFormat="1" ht="18.600000000000001" customHeight="1">
      <c r="A27" s="123">
        <f t="shared" si="3"/>
        <v>23</v>
      </c>
      <c r="B27" s="21" t="s">
        <v>15</v>
      </c>
      <c r="C27" s="22">
        <v>1968</v>
      </c>
      <c r="D27" s="22">
        <v>2</v>
      </c>
      <c r="E27" s="22">
        <v>2</v>
      </c>
      <c r="F27" s="22">
        <v>2</v>
      </c>
      <c r="G27" s="7">
        <v>2020</v>
      </c>
      <c r="H27" s="97">
        <v>43.6</v>
      </c>
      <c r="I27" s="57">
        <v>230000</v>
      </c>
      <c r="J27" s="23">
        <f t="shared" si="0"/>
        <v>460000</v>
      </c>
      <c r="K27" s="23">
        <f t="shared" si="1"/>
        <v>414000</v>
      </c>
      <c r="L27" s="23">
        <f t="shared" si="2"/>
        <v>46000</v>
      </c>
      <c r="M27" s="23" t="s">
        <v>46</v>
      </c>
      <c r="N27" s="22" t="s">
        <v>14</v>
      </c>
      <c r="O27" s="24"/>
    </row>
    <row r="28" spans="1:16" ht="18.600000000000001" customHeight="1">
      <c r="A28" s="123">
        <f t="shared" si="3"/>
        <v>24</v>
      </c>
      <c r="B28" s="31" t="s">
        <v>52</v>
      </c>
      <c r="C28" s="38">
        <v>1965</v>
      </c>
      <c r="D28" s="32">
        <v>2</v>
      </c>
      <c r="E28" s="14">
        <v>2</v>
      </c>
      <c r="F28" s="14">
        <v>2</v>
      </c>
      <c r="G28" s="7">
        <v>2020</v>
      </c>
      <c r="H28" s="127">
        <v>212</v>
      </c>
      <c r="I28" s="13">
        <v>230000</v>
      </c>
      <c r="J28" s="2">
        <f t="shared" si="0"/>
        <v>460000</v>
      </c>
      <c r="K28" s="2">
        <f t="shared" si="1"/>
        <v>414000</v>
      </c>
      <c r="L28" s="2">
        <f t="shared" si="2"/>
        <v>46000</v>
      </c>
      <c r="M28" s="2" t="s">
        <v>46</v>
      </c>
      <c r="N28" s="14" t="s">
        <v>14</v>
      </c>
      <c r="O28" s="15"/>
      <c r="P28" s="4"/>
    </row>
    <row r="29" spans="1:16" ht="18.600000000000001" customHeight="1">
      <c r="A29" s="123">
        <f t="shared" si="3"/>
        <v>25</v>
      </c>
      <c r="B29" s="31" t="s">
        <v>53</v>
      </c>
      <c r="C29" s="38">
        <v>1965</v>
      </c>
      <c r="D29" s="32">
        <v>2</v>
      </c>
      <c r="E29" s="14">
        <v>2</v>
      </c>
      <c r="F29" s="14">
        <v>2</v>
      </c>
      <c r="G29" s="7">
        <v>2020</v>
      </c>
      <c r="H29" s="127">
        <v>212</v>
      </c>
      <c r="I29" s="13">
        <v>230000</v>
      </c>
      <c r="J29" s="2">
        <f t="shared" si="0"/>
        <v>460000</v>
      </c>
      <c r="K29" s="2">
        <f t="shared" si="1"/>
        <v>414000</v>
      </c>
      <c r="L29" s="2">
        <f t="shared" si="2"/>
        <v>46000</v>
      </c>
      <c r="M29" s="2" t="s">
        <v>46</v>
      </c>
      <c r="N29" s="14" t="s">
        <v>14</v>
      </c>
      <c r="O29" s="15"/>
      <c r="P29" s="4"/>
    </row>
    <row r="30" spans="1:16" ht="18.600000000000001" customHeight="1">
      <c r="A30" s="123">
        <f t="shared" si="3"/>
        <v>26</v>
      </c>
      <c r="B30" s="6" t="s">
        <v>25</v>
      </c>
      <c r="C30" s="7">
        <v>1960</v>
      </c>
      <c r="D30" s="7">
        <v>3</v>
      </c>
      <c r="E30" s="7">
        <v>3</v>
      </c>
      <c r="F30" s="7">
        <v>3</v>
      </c>
      <c r="G30" s="7">
        <v>2020</v>
      </c>
      <c r="H30" s="94">
        <v>698.6</v>
      </c>
      <c r="I30" s="8">
        <v>220000</v>
      </c>
      <c r="J30" s="9">
        <f t="shared" si="0"/>
        <v>660000</v>
      </c>
      <c r="K30" s="9">
        <f t="shared" si="1"/>
        <v>594000</v>
      </c>
      <c r="L30" s="9">
        <f t="shared" si="2"/>
        <v>66000</v>
      </c>
      <c r="M30" s="9" t="s">
        <v>46</v>
      </c>
      <c r="N30" s="7" t="s">
        <v>20</v>
      </c>
      <c r="O30" s="10"/>
      <c r="P30" s="11"/>
    </row>
    <row r="31" spans="1:16" s="11" customFormat="1" ht="18.600000000000001" customHeight="1">
      <c r="A31" s="123">
        <f t="shared" si="3"/>
        <v>27</v>
      </c>
      <c r="B31" s="6" t="s">
        <v>48</v>
      </c>
      <c r="C31" s="7">
        <v>1960</v>
      </c>
      <c r="D31" s="33">
        <v>3</v>
      </c>
      <c r="E31" s="33">
        <v>3</v>
      </c>
      <c r="F31" s="33">
        <v>3</v>
      </c>
      <c r="G31" s="7">
        <v>2020</v>
      </c>
      <c r="H31" s="94">
        <v>97.1</v>
      </c>
      <c r="I31" s="8">
        <v>220000</v>
      </c>
      <c r="J31" s="9">
        <f>F31*I31</f>
        <v>660000</v>
      </c>
      <c r="K31" s="9">
        <f>J31*0.9</f>
        <v>594000</v>
      </c>
      <c r="L31" s="9">
        <f>J31-K31</f>
        <v>66000</v>
      </c>
      <c r="M31" s="9" t="s">
        <v>46</v>
      </c>
      <c r="N31" s="7" t="s">
        <v>20</v>
      </c>
      <c r="O31" s="10"/>
    </row>
    <row r="32" spans="1:16" s="11" customFormat="1" ht="18.600000000000001" customHeight="1">
      <c r="A32" s="123">
        <f t="shared" si="3"/>
        <v>28</v>
      </c>
      <c r="B32" s="6" t="s">
        <v>49</v>
      </c>
      <c r="C32" s="7">
        <v>1960</v>
      </c>
      <c r="D32" s="33">
        <v>3</v>
      </c>
      <c r="E32" s="33">
        <v>3</v>
      </c>
      <c r="F32" s="33">
        <v>3</v>
      </c>
      <c r="G32" s="7">
        <v>2020</v>
      </c>
      <c r="H32" s="98">
        <v>97.6</v>
      </c>
      <c r="I32" s="8">
        <v>220000</v>
      </c>
      <c r="J32" s="9">
        <f>F32*I32</f>
        <v>660000</v>
      </c>
      <c r="K32" s="9">
        <f>J32*0.9</f>
        <v>594000</v>
      </c>
      <c r="L32" s="9">
        <f>J32-K32</f>
        <v>66000</v>
      </c>
      <c r="M32" s="9" t="s">
        <v>46</v>
      </c>
      <c r="N32" s="7" t="s">
        <v>20</v>
      </c>
      <c r="O32" s="34"/>
      <c r="P32" s="34"/>
    </row>
    <row r="33" spans="1:16" ht="18.600000000000001" customHeight="1">
      <c r="A33" s="123">
        <f t="shared" si="3"/>
        <v>29</v>
      </c>
      <c r="B33" s="6" t="s">
        <v>55</v>
      </c>
      <c r="C33" s="7">
        <v>1980</v>
      </c>
      <c r="D33" s="35">
        <v>3</v>
      </c>
      <c r="E33" s="35">
        <v>2</v>
      </c>
      <c r="F33" s="33">
        <v>2</v>
      </c>
      <c r="G33" s="7">
        <v>2020</v>
      </c>
      <c r="H33" s="98">
        <v>51.2</v>
      </c>
      <c r="I33" s="8">
        <v>220000</v>
      </c>
      <c r="J33" s="9">
        <f>F33*I33</f>
        <v>440000</v>
      </c>
      <c r="K33" s="9">
        <f>J33*0.9</f>
        <v>396000</v>
      </c>
      <c r="L33" s="9">
        <f>J33-K33</f>
        <v>44000</v>
      </c>
      <c r="M33" s="9" t="s">
        <v>46</v>
      </c>
      <c r="N33" s="7" t="s">
        <v>150</v>
      </c>
      <c r="O33" s="34"/>
      <c r="P33" s="34"/>
    </row>
    <row r="34" spans="1:16" ht="18.600000000000001" customHeight="1">
      <c r="A34" s="123">
        <f t="shared" si="3"/>
        <v>30</v>
      </c>
      <c r="B34" s="6" t="s">
        <v>26</v>
      </c>
      <c r="C34" s="7">
        <v>1959</v>
      </c>
      <c r="D34" s="7">
        <v>3</v>
      </c>
      <c r="E34" s="7">
        <v>3</v>
      </c>
      <c r="F34" s="7">
        <v>3</v>
      </c>
      <c r="G34" s="7">
        <v>2020</v>
      </c>
      <c r="H34" s="94">
        <v>98.8</v>
      </c>
      <c r="I34" s="8">
        <v>220000</v>
      </c>
      <c r="J34" s="9">
        <f t="shared" si="0"/>
        <v>660000</v>
      </c>
      <c r="K34" s="9">
        <f t="shared" si="1"/>
        <v>594000</v>
      </c>
      <c r="L34" s="9">
        <f t="shared" si="2"/>
        <v>66000</v>
      </c>
      <c r="M34" s="9" t="s">
        <v>46</v>
      </c>
      <c r="N34" s="7" t="s">
        <v>20</v>
      </c>
      <c r="O34" s="10"/>
      <c r="P34" s="11"/>
    </row>
    <row r="35" spans="1:16" ht="18.600000000000001" customHeight="1">
      <c r="A35" s="123">
        <f t="shared" si="3"/>
        <v>31</v>
      </c>
      <c r="B35" s="6" t="s">
        <v>54</v>
      </c>
      <c r="C35" s="7">
        <v>1959</v>
      </c>
      <c r="D35" s="33">
        <v>3</v>
      </c>
      <c r="E35" s="33">
        <v>3</v>
      </c>
      <c r="F35" s="33">
        <v>3</v>
      </c>
      <c r="G35" s="7">
        <v>2020</v>
      </c>
      <c r="H35" s="94">
        <v>735.5</v>
      </c>
      <c r="I35" s="13">
        <v>220000</v>
      </c>
      <c r="J35" s="9">
        <f>F35*I35</f>
        <v>660000</v>
      </c>
      <c r="K35" s="9">
        <f>J35*0.9</f>
        <v>594000</v>
      </c>
      <c r="L35" s="9">
        <f>J35-K35</f>
        <v>66000</v>
      </c>
      <c r="M35" s="9" t="s">
        <v>46</v>
      </c>
      <c r="N35" s="7" t="s">
        <v>20</v>
      </c>
      <c r="O35" s="10"/>
      <c r="P35" s="11"/>
    </row>
    <row r="36" spans="1:16" s="11" customFormat="1" ht="18.600000000000001" customHeight="1">
      <c r="A36" s="123">
        <f t="shared" si="3"/>
        <v>32</v>
      </c>
      <c r="B36" s="6" t="s">
        <v>24</v>
      </c>
      <c r="C36" s="7">
        <v>1959</v>
      </c>
      <c r="D36" s="7">
        <v>3</v>
      </c>
      <c r="E36" s="7">
        <v>3</v>
      </c>
      <c r="F36" s="7">
        <v>3</v>
      </c>
      <c r="G36" s="7">
        <v>2020</v>
      </c>
      <c r="H36" s="94">
        <v>748.7</v>
      </c>
      <c r="I36" s="8">
        <v>220000</v>
      </c>
      <c r="J36" s="9">
        <f t="shared" si="0"/>
        <v>660000</v>
      </c>
      <c r="K36" s="9">
        <f t="shared" si="1"/>
        <v>594000</v>
      </c>
      <c r="L36" s="9">
        <f t="shared" si="2"/>
        <v>66000</v>
      </c>
      <c r="M36" s="9" t="s">
        <v>46</v>
      </c>
      <c r="N36" s="7" t="s">
        <v>20</v>
      </c>
      <c r="O36" s="10"/>
    </row>
    <row r="37" spans="1:16" s="30" customFormat="1" ht="18" customHeight="1">
      <c r="A37" s="123">
        <f t="shared" si="3"/>
        <v>33</v>
      </c>
      <c r="B37" s="27" t="s">
        <v>117</v>
      </c>
      <c r="C37" s="49">
        <v>1960</v>
      </c>
      <c r="D37" s="49">
        <v>3</v>
      </c>
      <c r="E37" s="49">
        <v>3</v>
      </c>
      <c r="F37" s="49">
        <v>3</v>
      </c>
      <c r="G37" s="33">
        <v>2021</v>
      </c>
      <c r="H37" s="121">
        <v>108.3</v>
      </c>
      <c r="I37" s="29">
        <v>220000</v>
      </c>
      <c r="J37" s="50">
        <f>F37*I37</f>
        <v>660000</v>
      </c>
      <c r="K37" s="50">
        <f>J37*0.9</f>
        <v>594000</v>
      </c>
      <c r="L37" s="50">
        <f>J37-K37</f>
        <v>66000</v>
      </c>
      <c r="M37" s="50" t="s">
        <v>46</v>
      </c>
      <c r="N37" s="28" t="s">
        <v>12</v>
      </c>
      <c r="O37" s="77"/>
      <c r="P37" s="77"/>
    </row>
    <row r="38" spans="1:16" ht="18.600000000000001" customHeight="1">
      <c r="A38" s="123">
        <f t="shared" si="3"/>
        <v>34</v>
      </c>
      <c r="B38" s="12" t="s">
        <v>36</v>
      </c>
      <c r="C38" s="14">
        <v>1993</v>
      </c>
      <c r="D38" s="12">
        <v>3</v>
      </c>
      <c r="E38" s="12">
        <v>3</v>
      </c>
      <c r="F38" s="12">
        <v>3</v>
      </c>
      <c r="G38" s="7">
        <v>2020</v>
      </c>
      <c r="H38" s="127">
        <v>154.27000000000001</v>
      </c>
      <c r="I38" s="13">
        <v>220000</v>
      </c>
      <c r="J38" s="2">
        <f t="shared" si="0"/>
        <v>660000</v>
      </c>
      <c r="K38" s="2">
        <f t="shared" si="1"/>
        <v>594000</v>
      </c>
      <c r="L38" s="2">
        <f t="shared" si="2"/>
        <v>66000</v>
      </c>
      <c r="M38" s="2" t="s">
        <v>46</v>
      </c>
      <c r="N38" s="14" t="s">
        <v>33</v>
      </c>
      <c r="O38" s="15"/>
      <c r="P38" s="4"/>
    </row>
    <row r="39" spans="1:16" ht="18.600000000000001" customHeight="1">
      <c r="A39" s="123">
        <f t="shared" si="3"/>
        <v>35</v>
      </c>
      <c r="B39" s="12" t="s">
        <v>37</v>
      </c>
      <c r="C39" s="14">
        <v>1960</v>
      </c>
      <c r="D39" s="12">
        <v>3</v>
      </c>
      <c r="E39" s="12">
        <v>3</v>
      </c>
      <c r="F39" s="12">
        <v>3</v>
      </c>
      <c r="G39" s="7">
        <v>2020</v>
      </c>
      <c r="H39" s="127">
        <v>104.4</v>
      </c>
      <c r="I39" s="13">
        <v>220000</v>
      </c>
      <c r="J39" s="2">
        <f t="shared" si="0"/>
        <v>660000</v>
      </c>
      <c r="K39" s="2">
        <f t="shared" si="1"/>
        <v>594000</v>
      </c>
      <c r="L39" s="2">
        <f t="shared" si="2"/>
        <v>66000</v>
      </c>
      <c r="M39" s="2" t="s">
        <v>46</v>
      </c>
      <c r="N39" s="14" t="s">
        <v>38</v>
      </c>
      <c r="O39" s="15"/>
      <c r="P39" s="4"/>
    </row>
    <row r="40" spans="1:16" ht="18.600000000000001" customHeight="1">
      <c r="A40" s="123">
        <f t="shared" si="3"/>
        <v>36</v>
      </c>
      <c r="B40" s="12" t="s">
        <v>39</v>
      </c>
      <c r="C40" s="14">
        <v>1959</v>
      </c>
      <c r="D40" s="12">
        <v>3</v>
      </c>
      <c r="E40" s="12">
        <v>3</v>
      </c>
      <c r="F40" s="12">
        <v>3</v>
      </c>
      <c r="G40" s="7">
        <v>2020</v>
      </c>
      <c r="H40" s="127">
        <v>175.2</v>
      </c>
      <c r="I40" s="13">
        <v>220000</v>
      </c>
      <c r="J40" s="2">
        <f t="shared" si="0"/>
        <v>660000</v>
      </c>
      <c r="K40" s="2">
        <f t="shared" si="1"/>
        <v>594000</v>
      </c>
      <c r="L40" s="2">
        <f t="shared" si="2"/>
        <v>66000</v>
      </c>
      <c r="M40" s="2" t="s">
        <v>46</v>
      </c>
      <c r="N40" s="14" t="s">
        <v>33</v>
      </c>
      <c r="O40" s="15"/>
      <c r="P40" s="4"/>
    </row>
    <row r="41" spans="1:16" ht="18.600000000000001" customHeight="1">
      <c r="A41" s="123">
        <f t="shared" si="3"/>
        <v>37</v>
      </c>
      <c r="B41" s="1" t="s">
        <v>50</v>
      </c>
      <c r="C41" s="14">
        <v>1960</v>
      </c>
      <c r="D41" s="14">
        <v>3</v>
      </c>
      <c r="E41" s="14">
        <v>3</v>
      </c>
      <c r="F41" s="14">
        <v>3</v>
      </c>
      <c r="G41" s="7">
        <v>2020</v>
      </c>
      <c r="H41" s="127">
        <v>107.6</v>
      </c>
      <c r="I41" s="13">
        <v>220000</v>
      </c>
      <c r="J41" s="2">
        <f t="shared" si="0"/>
        <v>660000</v>
      </c>
      <c r="K41" s="2">
        <f t="shared" si="1"/>
        <v>594000</v>
      </c>
      <c r="L41" s="2">
        <f t="shared" si="2"/>
        <v>66000</v>
      </c>
      <c r="M41" s="2" t="s">
        <v>46</v>
      </c>
      <c r="N41" s="14" t="s">
        <v>57</v>
      </c>
      <c r="O41" s="15"/>
      <c r="P41" s="4"/>
    </row>
    <row r="42" spans="1:16" s="11" customFormat="1" ht="18.600000000000001" customHeight="1">
      <c r="A42" s="123">
        <f t="shared" si="3"/>
        <v>38</v>
      </c>
      <c r="B42" s="6" t="s">
        <v>27</v>
      </c>
      <c r="C42" s="7">
        <v>1961</v>
      </c>
      <c r="D42" s="7">
        <v>4</v>
      </c>
      <c r="E42" s="7">
        <v>4</v>
      </c>
      <c r="F42" s="7">
        <v>4</v>
      </c>
      <c r="G42" s="7">
        <v>2020</v>
      </c>
      <c r="H42" s="94">
        <v>824.4</v>
      </c>
      <c r="I42" s="8">
        <v>300000</v>
      </c>
      <c r="J42" s="9">
        <f t="shared" si="0"/>
        <v>1200000</v>
      </c>
      <c r="K42" s="9">
        <f t="shared" si="1"/>
        <v>1080000</v>
      </c>
      <c r="L42" s="9">
        <f t="shared" si="2"/>
        <v>120000</v>
      </c>
      <c r="M42" s="9" t="s">
        <v>46</v>
      </c>
      <c r="N42" s="7" t="s">
        <v>20</v>
      </c>
      <c r="O42" s="10"/>
    </row>
    <row r="43" spans="1:16" s="11" customFormat="1" ht="18.600000000000001" customHeight="1">
      <c r="A43" s="123">
        <f t="shared" si="3"/>
        <v>39</v>
      </c>
      <c r="B43" s="6" t="s">
        <v>29</v>
      </c>
      <c r="C43" s="7">
        <v>1962</v>
      </c>
      <c r="D43" s="7">
        <v>4</v>
      </c>
      <c r="E43" s="7">
        <v>4</v>
      </c>
      <c r="F43" s="7">
        <v>4</v>
      </c>
      <c r="G43" s="7">
        <v>2020</v>
      </c>
      <c r="H43" s="94">
        <v>194.2</v>
      </c>
      <c r="I43" s="8">
        <v>300000</v>
      </c>
      <c r="J43" s="9">
        <f t="shared" si="0"/>
        <v>1200000</v>
      </c>
      <c r="K43" s="9">
        <f t="shared" si="1"/>
        <v>1080000</v>
      </c>
      <c r="L43" s="9">
        <f t="shared" si="2"/>
        <v>120000</v>
      </c>
      <c r="M43" s="9" t="s">
        <v>46</v>
      </c>
      <c r="N43" s="7" t="s">
        <v>20</v>
      </c>
      <c r="O43" s="10"/>
    </row>
    <row r="44" spans="1:16" s="11" customFormat="1" ht="18.600000000000001" customHeight="1">
      <c r="A44" s="123">
        <f t="shared" si="3"/>
        <v>40</v>
      </c>
      <c r="B44" s="6" t="s">
        <v>28</v>
      </c>
      <c r="C44" s="7">
        <v>1961</v>
      </c>
      <c r="D44" s="33">
        <v>4</v>
      </c>
      <c r="E44" s="33">
        <v>2</v>
      </c>
      <c r="F44" s="33">
        <v>2</v>
      </c>
      <c r="G44" s="7">
        <v>2020</v>
      </c>
      <c r="H44" s="94">
        <v>93.6</v>
      </c>
      <c r="I44" s="8">
        <v>300000</v>
      </c>
      <c r="J44" s="9">
        <f t="shared" si="0"/>
        <v>600000</v>
      </c>
      <c r="K44" s="9">
        <f t="shared" si="1"/>
        <v>540000</v>
      </c>
      <c r="L44" s="9">
        <f t="shared" si="2"/>
        <v>60000</v>
      </c>
      <c r="M44" s="9" t="s">
        <v>46</v>
      </c>
      <c r="N44" s="7" t="s">
        <v>20</v>
      </c>
      <c r="O44" s="10"/>
    </row>
    <row r="45" spans="1:16" ht="18.600000000000001" customHeight="1">
      <c r="A45" s="123">
        <f t="shared" si="3"/>
        <v>41</v>
      </c>
      <c r="B45" s="12" t="s">
        <v>40</v>
      </c>
      <c r="C45" s="14">
        <v>1962</v>
      </c>
      <c r="D45" s="12">
        <v>4</v>
      </c>
      <c r="E45" s="12">
        <v>3</v>
      </c>
      <c r="F45" s="12">
        <v>3</v>
      </c>
      <c r="G45" s="7">
        <v>2020</v>
      </c>
      <c r="H45" s="127">
        <v>188.3</v>
      </c>
      <c r="I45" s="13">
        <v>300000</v>
      </c>
      <c r="J45" s="2">
        <f t="shared" si="0"/>
        <v>900000</v>
      </c>
      <c r="K45" s="2">
        <f t="shared" si="1"/>
        <v>810000</v>
      </c>
      <c r="L45" s="2">
        <f t="shared" si="2"/>
        <v>90000</v>
      </c>
      <c r="M45" s="2" t="s">
        <v>46</v>
      </c>
      <c r="N45" s="14" t="s">
        <v>33</v>
      </c>
      <c r="O45" s="15"/>
      <c r="P45" s="4"/>
    </row>
    <row r="46" spans="1:16" ht="18" customHeight="1">
      <c r="A46" s="123">
        <f t="shared" si="3"/>
        <v>42</v>
      </c>
      <c r="B46" s="12" t="s">
        <v>41</v>
      </c>
      <c r="C46" s="14">
        <v>1966</v>
      </c>
      <c r="D46" s="12">
        <v>4</v>
      </c>
      <c r="E46" s="12">
        <v>3</v>
      </c>
      <c r="F46" s="12">
        <v>3</v>
      </c>
      <c r="G46" s="7">
        <v>2020</v>
      </c>
      <c r="H46" s="127">
        <v>211.9</v>
      </c>
      <c r="I46" s="13">
        <v>300000</v>
      </c>
      <c r="J46" s="2">
        <f t="shared" si="0"/>
        <v>900000</v>
      </c>
      <c r="K46" s="2">
        <f t="shared" si="1"/>
        <v>810000</v>
      </c>
      <c r="L46" s="2">
        <f t="shared" si="2"/>
        <v>90000</v>
      </c>
      <c r="M46" s="2" t="s">
        <v>46</v>
      </c>
      <c r="N46" s="14" t="s">
        <v>33</v>
      </c>
      <c r="O46" s="15"/>
      <c r="P46" s="4"/>
    </row>
    <row r="47" spans="1:16" s="90" customFormat="1" ht="18" customHeight="1">
      <c r="A47" s="123">
        <f t="shared" si="3"/>
        <v>43</v>
      </c>
      <c r="B47" s="56" t="s">
        <v>236</v>
      </c>
      <c r="C47" s="44">
        <v>1967</v>
      </c>
      <c r="D47" s="44">
        <v>5</v>
      </c>
      <c r="E47" s="44">
        <v>4</v>
      </c>
      <c r="F47" s="44">
        <v>4</v>
      </c>
      <c r="G47" s="7">
        <v>2020</v>
      </c>
      <c r="H47" s="45">
        <v>281.89999999999998</v>
      </c>
      <c r="I47" s="57">
        <v>320140</v>
      </c>
      <c r="J47" s="23">
        <f t="shared" si="0"/>
        <v>1280560</v>
      </c>
      <c r="K47" s="23">
        <f t="shared" si="1"/>
        <v>1152504</v>
      </c>
      <c r="L47" s="23">
        <f t="shared" si="2"/>
        <v>128056</v>
      </c>
      <c r="M47" s="22" t="s">
        <v>181</v>
      </c>
      <c r="N47" s="22" t="s">
        <v>105</v>
      </c>
      <c r="O47" s="89" t="s">
        <v>229</v>
      </c>
      <c r="P47" s="89"/>
    </row>
    <row r="48" spans="1:16" s="138" customFormat="1" ht="18.600000000000001" customHeight="1">
      <c r="A48" s="123">
        <f t="shared" si="3"/>
        <v>44</v>
      </c>
      <c r="B48" s="139" t="s">
        <v>59</v>
      </c>
      <c r="C48" s="140">
        <v>1973</v>
      </c>
      <c r="D48" s="140">
        <v>5</v>
      </c>
      <c r="E48" s="140">
        <v>8</v>
      </c>
      <c r="F48" s="140">
        <v>3</v>
      </c>
      <c r="G48" s="131">
        <v>2021</v>
      </c>
      <c r="H48" s="141">
        <v>636.4</v>
      </c>
      <c r="I48" s="133">
        <v>320140</v>
      </c>
      <c r="J48" s="134">
        <f>F48*I48</f>
        <v>960420</v>
      </c>
      <c r="K48" s="134">
        <f>J48*0.9</f>
        <v>864378</v>
      </c>
      <c r="L48" s="134">
        <f>J48-K48</f>
        <v>96042</v>
      </c>
      <c r="M48" s="134" t="s">
        <v>46</v>
      </c>
      <c r="N48" s="140" t="s">
        <v>30</v>
      </c>
      <c r="O48" s="142"/>
    </row>
    <row r="49" spans="1:16" s="11" customFormat="1" ht="18.600000000000001" customHeight="1">
      <c r="A49" s="123">
        <f t="shared" si="3"/>
        <v>45</v>
      </c>
      <c r="B49" s="6" t="s">
        <v>71</v>
      </c>
      <c r="C49" s="7">
        <v>1963</v>
      </c>
      <c r="D49" s="7">
        <v>5</v>
      </c>
      <c r="E49" s="7">
        <v>4</v>
      </c>
      <c r="F49" s="7">
        <v>4</v>
      </c>
      <c r="G49" s="7">
        <v>2020</v>
      </c>
      <c r="H49" s="98">
        <v>239</v>
      </c>
      <c r="I49" s="8">
        <v>320140</v>
      </c>
      <c r="J49" s="9">
        <f t="shared" si="0"/>
        <v>1280560</v>
      </c>
      <c r="K49" s="9">
        <f t="shared" si="1"/>
        <v>1152504</v>
      </c>
      <c r="L49" s="9">
        <f t="shared" si="2"/>
        <v>128056</v>
      </c>
      <c r="M49" s="9" t="s">
        <v>46</v>
      </c>
      <c r="N49" s="7" t="s">
        <v>20</v>
      </c>
      <c r="O49" s="34"/>
      <c r="P49" s="34"/>
    </row>
    <row r="50" spans="1:16" ht="18.600000000000001" customHeight="1">
      <c r="A50" s="12"/>
      <c r="B50" s="14" t="s">
        <v>61</v>
      </c>
      <c r="C50" s="12"/>
      <c r="D50" s="12"/>
      <c r="E50" s="12">
        <f>SUM(E5:E49)</f>
        <v>121</v>
      </c>
      <c r="F50" s="12"/>
      <c r="G50" s="12"/>
      <c r="H50" s="46"/>
      <c r="I50" s="12"/>
      <c r="J50" s="13">
        <f>SUM(J5:J49)</f>
        <v>28441540</v>
      </c>
      <c r="K50" s="13">
        <f>SUM(K5:K49)</f>
        <v>25597386</v>
      </c>
      <c r="L50" s="13">
        <f>SUM(L5:L49)</f>
        <v>2844154</v>
      </c>
      <c r="M50" s="14"/>
      <c r="N50" s="12"/>
    </row>
    <row r="51" spans="1:16" ht="18.600000000000001" customHeight="1">
      <c r="A51" s="3"/>
      <c r="B51" s="66"/>
      <c r="C51" s="3"/>
      <c r="D51" s="3"/>
      <c r="E51" s="3"/>
      <c r="F51" s="3"/>
      <c r="G51" s="3"/>
      <c r="J51" s="42"/>
      <c r="K51" s="42"/>
      <c r="L51" s="42"/>
    </row>
    <row r="52" spans="1:16" ht="18.600000000000001" customHeight="1">
      <c r="B52" s="4">
        <v>2021</v>
      </c>
    </row>
    <row r="53" spans="1:16" s="11" customFormat="1" ht="18" customHeight="1">
      <c r="A53" s="5">
        <f>1+A52</f>
        <v>1</v>
      </c>
      <c r="B53" s="6" t="s">
        <v>68</v>
      </c>
      <c r="C53" s="7">
        <v>1959</v>
      </c>
      <c r="D53" s="7">
        <v>2</v>
      </c>
      <c r="E53" s="7">
        <v>2</v>
      </c>
      <c r="F53" s="7">
        <v>2</v>
      </c>
      <c r="G53" s="33">
        <v>2021</v>
      </c>
      <c r="H53" s="98">
        <v>61.4</v>
      </c>
      <c r="I53" s="8">
        <v>230000</v>
      </c>
      <c r="J53" s="9">
        <f t="shared" ref="J53:J58" si="4">F53*I53</f>
        <v>460000</v>
      </c>
      <c r="K53" s="9">
        <f t="shared" ref="K53:K58" si="5">J53*0.9</f>
        <v>414000</v>
      </c>
      <c r="L53" s="9">
        <f t="shared" ref="L53:L58" si="6">J53-K53</f>
        <v>46000</v>
      </c>
      <c r="M53" s="7" t="s">
        <v>140</v>
      </c>
      <c r="N53" s="7" t="s">
        <v>67</v>
      </c>
      <c r="O53" s="34"/>
      <c r="P53" s="34"/>
    </row>
    <row r="54" spans="1:16" s="138" customFormat="1" ht="18.600000000000001" customHeight="1">
      <c r="A54" s="128">
        <f>A7+1</f>
        <v>4</v>
      </c>
      <c r="B54" s="129" t="s">
        <v>114</v>
      </c>
      <c r="C54" s="130">
        <v>1960</v>
      </c>
      <c r="D54" s="130">
        <v>2</v>
      </c>
      <c r="E54" s="130">
        <v>2</v>
      </c>
      <c r="F54" s="130">
        <v>2</v>
      </c>
      <c r="G54" s="131">
        <v>2021</v>
      </c>
      <c r="H54" s="132">
        <v>40</v>
      </c>
      <c r="I54" s="133">
        <v>230000</v>
      </c>
      <c r="J54" s="134">
        <f>F54*I54</f>
        <v>460000</v>
      </c>
      <c r="K54" s="134">
        <f>J54*0.9</f>
        <v>414000</v>
      </c>
      <c r="L54" s="134">
        <f>J54-K54</f>
        <v>46000</v>
      </c>
      <c r="M54" s="135" t="s">
        <v>46</v>
      </c>
      <c r="N54" s="136" t="s">
        <v>20</v>
      </c>
      <c r="O54" s="137"/>
      <c r="P54" s="137"/>
    </row>
    <row r="55" spans="1:16" s="11" customFormat="1" ht="18.600000000000001" customHeight="1">
      <c r="A55" s="26">
        <f>A54+1</f>
        <v>5</v>
      </c>
      <c r="B55" s="6" t="s">
        <v>87</v>
      </c>
      <c r="C55" s="7">
        <v>1960</v>
      </c>
      <c r="D55" s="7">
        <v>2</v>
      </c>
      <c r="E55" s="7">
        <v>2</v>
      </c>
      <c r="F55" s="7">
        <v>2</v>
      </c>
      <c r="G55" s="33">
        <v>2021</v>
      </c>
      <c r="H55" s="98">
        <v>79.7</v>
      </c>
      <c r="I55" s="8">
        <v>230000</v>
      </c>
      <c r="J55" s="9">
        <f>F55*I55</f>
        <v>460000</v>
      </c>
      <c r="K55" s="9">
        <f>J55*0.9</f>
        <v>414000</v>
      </c>
      <c r="L55" s="9">
        <f>J55-K55</f>
        <v>46000</v>
      </c>
      <c r="M55" s="7" t="s">
        <v>140</v>
      </c>
      <c r="N55" s="7" t="s">
        <v>18</v>
      </c>
      <c r="O55" s="34"/>
      <c r="P55" s="34"/>
    </row>
    <row r="56" spans="1:16" ht="18" customHeight="1">
      <c r="A56" s="26">
        <f t="shared" ref="A56:A97" si="7">A55+1</f>
        <v>6</v>
      </c>
      <c r="B56" s="1" t="s">
        <v>88</v>
      </c>
      <c r="C56" s="12">
        <v>1957</v>
      </c>
      <c r="D56" s="12">
        <v>2</v>
      </c>
      <c r="E56" s="12">
        <v>3</v>
      </c>
      <c r="F56" s="12">
        <v>3</v>
      </c>
      <c r="G56" s="33">
        <v>2021</v>
      </c>
      <c r="H56" s="47">
        <v>90.4</v>
      </c>
      <c r="I56" s="8">
        <v>230000</v>
      </c>
      <c r="J56" s="9">
        <f t="shared" si="4"/>
        <v>690000</v>
      </c>
      <c r="K56" s="9">
        <f t="shared" si="5"/>
        <v>621000</v>
      </c>
      <c r="L56" s="9">
        <f t="shared" si="6"/>
        <v>69000</v>
      </c>
      <c r="M56" s="40" t="s">
        <v>46</v>
      </c>
      <c r="N56" s="14" t="s">
        <v>20</v>
      </c>
      <c r="O56" s="41"/>
      <c r="P56" s="41"/>
    </row>
    <row r="57" spans="1:16" ht="18" customHeight="1">
      <c r="A57" s="26">
        <f t="shared" si="7"/>
        <v>7</v>
      </c>
      <c r="B57" s="1" t="s">
        <v>89</v>
      </c>
      <c r="C57" s="12">
        <v>1956</v>
      </c>
      <c r="D57" s="12">
        <v>2</v>
      </c>
      <c r="E57" s="12">
        <v>2</v>
      </c>
      <c r="F57" s="12">
        <v>2</v>
      </c>
      <c r="G57" s="33">
        <v>2021</v>
      </c>
      <c r="H57" s="46">
        <v>56.8</v>
      </c>
      <c r="I57" s="8">
        <v>230000</v>
      </c>
      <c r="J57" s="2">
        <f>F57*I57</f>
        <v>460000</v>
      </c>
      <c r="K57" s="2">
        <f>J57*0.9</f>
        <v>414000</v>
      </c>
      <c r="L57" s="2">
        <f>J57-K57</f>
        <v>46000</v>
      </c>
      <c r="M57" s="2" t="s">
        <v>46</v>
      </c>
      <c r="N57" s="14" t="s">
        <v>20</v>
      </c>
    </row>
    <row r="58" spans="1:16" ht="18.600000000000001" customHeight="1">
      <c r="A58" s="26">
        <f t="shared" si="7"/>
        <v>8</v>
      </c>
      <c r="B58" s="1" t="s">
        <v>90</v>
      </c>
      <c r="C58" s="12">
        <v>1956</v>
      </c>
      <c r="D58" s="12">
        <v>2</v>
      </c>
      <c r="E58" s="12">
        <v>3</v>
      </c>
      <c r="F58" s="12">
        <v>3</v>
      </c>
      <c r="G58" s="33">
        <v>2021</v>
      </c>
      <c r="H58" s="46">
        <v>91.3</v>
      </c>
      <c r="I58" s="8">
        <v>230000</v>
      </c>
      <c r="J58" s="2">
        <f t="shared" si="4"/>
        <v>690000</v>
      </c>
      <c r="K58" s="2">
        <f t="shared" si="5"/>
        <v>621000</v>
      </c>
      <c r="L58" s="2">
        <f t="shared" si="6"/>
        <v>69000</v>
      </c>
      <c r="M58" s="2" t="s">
        <v>46</v>
      </c>
      <c r="N58" s="14" t="s">
        <v>20</v>
      </c>
    </row>
    <row r="59" spans="1:16" ht="18.600000000000001" customHeight="1">
      <c r="A59" s="26">
        <f t="shared" si="7"/>
        <v>9</v>
      </c>
      <c r="B59" s="1" t="s">
        <v>108</v>
      </c>
      <c r="C59" s="49">
        <v>1960</v>
      </c>
      <c r="D59" s="49">
        <v>2</v>
      </c>
      <c r="E59" s="49">
        <v>2</v>
      </c>
      <c r="F59" s="49">
        <v>2</v>
      </c>
      <c r="G59" s="33">
        <v>2021</v>
      </c>
      <c r="H59" s="47">
        <v>54.2</v>
      </c>
      <c r="I59" s="8">
        <v>230000</v>
      </c>
      <c r="J59" s="9">
        <f>F59*I59</f>
        <v>460000</v>
      </c>
      <c r="K59" s="9">
        <f>J59*0.9</f>
        <v>414000</v>
      </c>
      <c r="L59" s="9">
        <f>J59-K59</f>
        <v>46000</v>
      </c>
      <c r="M59" s="40" t="s">
        <v>46</v>
      </c>
      <c r="N59" s="14" t="s">
        <v>14</v>
      </c>
      <c r="O59" s="41"/>
      <c r="P59" s="41"/>
    </row>
    <row r="60" spans="1:16" ht="18.600000000000001" customHeight="1">
      <c r="A60" s="26">
        <f t="shared" si="7"/>
        <v>10</v>
      </c>
      <c r="B60" s="1" t="s">
        <v>91</v>
      </c>
      <c r="C60" s="14">
        <v>1959</v>
      </c>
      <c r="D60" s="14">
        <v>2</v>
      </c>
      <c r="E60" s="14">
        <v>2</v>
      </c>
      <c r="F60" s="14">
        <v>2</v>
      </c>
      <c r="G60" s="33">
        <v>2021</v>
      </c>
      <c r="H60" s="46">
        <v>45.1</v>
      </c>
      <c r="I60" s="13">
        <v>230000</v>
      </c>
      <c r="J60" s="2">
        <f>F60*I60</f>
        <v>460000</v>
      </c>
      <c r="K60" s="2">
        <f>J60*0.9</f>
        <v>414000</v>
      </c>
      <c r="L60" s="2">
        <f>J60-K60</f>
        <v>46000</v>
      </c>
      <c r="M60" s="2" t="s">
        <v>46</v>
      </c>
      <c r="N60" s="14" t="s">
        <v>57</v>
      </c>
    </row>
    <row r="61" spans="1:16" ht="18.600000000000001" customHeight="1">
      <c r="A61" s="26">
        <f t="shared" si="7"/>
        <v>11</v>
      </c>
      <c r="B61" s="1" t="s">
        <v>92</v>
      </c>
      <c r="C61" s="14">
        <v>1959</v>
      </c>
      <c r="D61" s="14">
        <v>2</v>
      </c>
      <c r="E61" s="14">
        <v>2</v>
      </c>
      <c r="F61" s="14">
        <v>2</v>
      </c>
      <c r="G61" s="33">
        <v>2021</v>
      </c>
      <c r="H61" s="46">
        <v>77.5</v>
      </c>
      <c r="I61" s="13">
        <v>230000</v>
      </c>
      <c r="J61" s="2">
        <f>F61*I61</f>
        <v>460000</v>
      </c>
      <c r="K61" s="2">
        <f>J61*0.9</f>
        <v>414000</v>
      </c>
      <c r="L61" s="2">
        <f>J61-K61</f>
        <v>46000</v>
      </c>
      <c r="M61" s="2" t="s">
        <v>46</v>
      </c>
      <c r="N61" s="14" t="s">
        <v>93</v>
      </c>
    </row>
    <row r="62" spans="1:16" ht="18.600000000000001" customHeight="1">
      <c r="A62" s="26">
        <f t="shared" si="7"/>
        <v>12</v>
      </c>
      <c r="B62" s="12" t="s">
        <v>72</v>
      </c>
      <c r="C62" s="12">
        <v>1959</v>
      </c>
      <c r="D62" s="12">
        <v>2</v>
      </c>
      <c r="E62" s="12">
        <v>3</v>
      </c>
      <c r="F62" s="12">
        <v>3</v>
      </c>
      <c r="G62" s="33">
        <v>2021</v>
      </c>
      <c r="H62" s="46">
        <v>80.3</v>
      </c>
      <c r="I62" s="13">
        <v>230000</v>
      </c>
      <c r="J62" s="2">
        <f>F62*I62</f>
        <v>690000</v>
      </c>
      <c r="K62" s="2">
        <f>J62*0.9</f>
        <v>621000</v>
      </c>
      <c r="L62" s="2">
        <f>J62-K62</f>
        <v>69000</v>
      </c>
      <c r="M62" s="14" t="s">
        <v>140</v>
      </c>
      <c r="N62" s="14" t="s">
        <v>32</v>
      </c>
    </row>
    <row r="63" spans="1:16" ht="18.600000000000001" customHeight="1">
      <c r="A63" s="26">
        <f t="shared" si="7"/>
        <v>13</v>
      </c>
      <c r="B63" s="12" t="s">
        <v>73</v>
      </c>
      <c r="C63" s="12">
        <v>1959</v>
      </c>
      <c r="D63" s="12">
        <v>2</v>
      </c>
      <c r="E63" s="12">
        <v>3</v>
      </c>
      <c r="F63" s="12">
        <v>3</v>
      </c>
      <c r="G63" s="33">
        <v>2021</v>
      </c>
      <c r="H63" s="46">
        <v>72.7</v>
      </c>
      <c r="I63" s="13">
        <v>230000</v>
      </c>
      <c r="J63" s="13">
        <f>I63*F63</f>
        <v>690000</v>
      </c>
      <c r="K63" s="13">
        <f>J63/100*90</f>
        <v>621000</v>
      </c>
      <c r="L63" s="13">
        <f>J63/100*10</f>
        <v>69000</v>
      </c>
      <c r="M63" s="14" t="s">
        <v>140</v>
      </c>
      <c r="N63" s="14" t="s">
        <v>33</v>
      </c>
    </row>
    <row r="64" spans="1:16" ht="18.600000000000001" customHeight="1">
      <c r="A64" s="26">
        <f t="shared" si="7"/>
        <v>14</v>
      </c>
      <c r="B64" s="12" t="s">
        <v>74</v>
      </c>
      <c r="C64" s="12">
        <v>1959</v>
      </c>
      <c r="D64" s="12">
        <v>2</v>
      </c>
      <c r="E64" s="12">
        <v>3</v>
      </c>
      <c r="F64" s="12">
        <v>3</v>
      </c>
      <c r="G64" s="33">
        <v>2021</v>
      </c>
      <c r="H64" s="46">
        <v>80.2</v>
      </c>
      <c r="I64" s="13">
        <v>230000</v>
      </c>
      <c r="J64" s="2">
        <f t="shared" ref="J64:J95" si="8">F64*I64</f>
        <v>690000</v>
      </c>
      <c r="K64" s="2">
        <f t="shared" ref="K64:K95" si="9">J64*0.9</f>
        <v>621000</v>
      </c>
      <c r="L64" s="2">
        <f t="shared" ref="L64:L95" si="10">J64-K64</f>
        <v>69000</v>
      </c>
      <c r="M64" s="14" t="s">
        <v>140</v>
      </c>
      <c r="N64" s="14" t="s">
        <v>32</v>
      </c>
    </row>
    <row r="65" spans="1:16" ht="18.600000000000001" customHeight="1">
      <c r="A65" s="26">
        <f t="shared" si="7"/>
        <v>15</v>
      </c>
      <c r="B65" s="12" t="s">
        <v>75</v>
      </c>
      <c r="C65" s="12">
        <v>1959</v>
      </c>
      <c r="D65" s="12">
        <v>2</v>
      </c>
      <c r="E65" s="12">
        <v>3</v>
      </c>
      <c r="F65" s="12">
        <v>3</v>
      </c>
      <c r="G65" s="33">
        <v>2021</v>
      </c>
      <c r="H65" s="46">
        <v>378.1</v>
      </c>
      <c r="I65" s="13">
        <v>230000</v>
      </c>
      <c r="J65" s="2">
        <f t="shared" si="8"/>
        <v>690000</v>
      </c>
      <c r="K65" s="2">
        <f t="shared" si="9"/>
        <v>621000</v>
      </c>
      <c r="L65" s="2">
        <f t="shared" si="10"/>
        <v>69000</v>
      </c>
      <c r="M65" s="14" t="s">
        <v>140</v>
      </c>
      <c r="N65" s="14" t="s">
        <v>33</v>
      </c>
    </row>
    <row r="66" spans="1:16" ht="18.600000000000001" customHeight="1">
      <c r="A66" s="26">
        <f t="shared" si="7"/>
        <v>16</v>
      </c>
      <c r="B66" s="1" t="s">
        <v>96</v>
      </c>
      <c r="C66" s="14">
        <v>1957</v>
      </c>
      <c r="D66" s="14">
        <v>2</v>
      </c>
      <c r="E66" s="14">
        <v>2</v>
      </c>
      <c r="F66" s="14">
        <v>2</v>
      </c>
      <c r="G66" s="33">
        <v>2021</v>
      </c>
      <c r="H66" s="46">
        <v>53</v>
      </c>
      <c r="I66" s="13">
        <v>230000</v>
      </c>
      <c r="J66" s="2">
        <f t="shared" si="8"/>
        <v>460000</v>
      </c>
      <c r="K66" s="2">
        <f t="shared" si="9"/>
        <v>414000</v>
      </c>
      <c r="L66" s="2">
        <f t="shared" si="10"/>
        <v>46000</v>
      </c>
      <c r="M66" s="2" t="s">
        <v>46</v>
      </c>
      <c r="N66" s="14" t="s">
        <v>93</v>
      </c>
    </row>
    <row r="67" spans="1:16" ht="18.600000000000001" customHeight="1">
      <c r="A67" s="26">
        <f t="shared" si="7"/>
        <v>17</v>
      </c>
      <c r="B67" s="1" t="s">
        <v>97</v>
      </c>
      <c r="C67" s="14">
        <v>1957</v>
      </c>
      <c r="D67" s="14">
        <v>2</v>
      </c>
      <c r="E67" s="14">
        <v>2</v>
      </c>
      <c r="F67" s="14">
        <v>2</v>
      </c>
      <c r="G67" s="33">
        <v>2021</v>
      </c>
      <c r="H67" s="46">
        <v>44.2</v>
      </c>
      <c r="I67" s="13">
        <v>230000</v>
      </c>
      <c r="J67" s="2">
        <f t="shared" si="8"/>
        <v>460000</v>
      </c>
      <c r="K67" s="2">
        <f t="shared" si="9"/>
        <v>414000</v>
      </c>
      <c r="L67" s="2">
        <f t="shared" si="10"/>
        <v>46000</v>
      </c>
      <c r="M67" s="2" t="s">
        <v>46</v>
      </c>
      <c r="N67" s="14" t="s">
        <v>93</v>
      </c>
    </row>
    <row r="68" spans="1:16" ht="18.600000000000001" customHeight="1">
      <c r="A68" s="26">
        <f t="shared" si="7"/>
        <v>18</v>
      </c>
      <c r="B68" s="1" t="s">
        <v>148</v>
      </c>
      <c r="C68" s="14">
        <v>1957</v>
      </c>
      <c r="D68" s="14">
        <v>2</v>
      </c>
      <c r="E68" s="14">
        <v>2</v>
      </c>
      <c r="F68" s="14">
        <v>2</v>
      </c>
      <c r="G68" s="33">
        <v>2021</v>
      </c>
      <c r="H68" s="46">
        <v>53</v>
      </c>
      <c r="I68" s="13">
        <v>230000</v>
      </c>
      <c r="J68" s="2">
        <f t="shared" si="8"/>
        <v>460000</v>
      </c>
      <c r="K68" s="2">
        <f t="shared" si="9"/>
        <v>414000</v>
      </c>
      <c r="L68" s="2">
        <f t="shared" si="10"/>
        <v>46000</v>
      </c>
      <c r="M68" s="2" t="s">
        <v>46</v>
      </c>
      <c r="N68" s="14" t="s">
        <v>93</v>
      </c>
    </row>
    <row r="69" spans="1:16" ht="18.600000000000001" customHeight="1">
      <c r="A69" s="26">
        <f t="shared" si="7"/>
        <v>19</v>
      </c>
      <c r="B69" s="1" t="s">
        <v>147</v>
      </c>
      <c r="C69" s="14">
        <v>1957</v>
      </c>
      <c r="D69" s="14">
        <v>2</v>
      </c>
      <c r="E69" s="14">
        <v>2</v>
      </c>
      <c r="F69" s="14">
        <v>2</v>
      </c>
      <c r="G69" s="33">
        <v>2021</v>
      </c>
      <c r="H69" s="46">
        <v>55.5</v>
      </c>
      <c r="I69" s="13">
        <v>230000</v>
      </c>
      <c r="J69" s="2">
        <f t="shared" si="8"/>
        <v>460000</v>
      </c>
      <c r="K69" s="2">
        <f t="shared" si="9"/>
        <v>414000</v>
      </c>
      <c r="L69" s="2">
        <f t="shared" si="10"/>
        <v>46000</v>
      </c>
      <c r="M69" s="2" t="s">
        <v>46</v>
      </c>
      <c r="N69" s="14" t="s">
        <v>58</v>
      </c>
    </row>
    <row r="70" spans="1:16" ht="18.600000000000001" customHeight="1">
      <c r="A70" s="26">
        <f t="shared" si="7"/>
        <v>20</v>
      </c>
      <c r="B70" s="12" t="s">
        <v>209</v>
      </c>
      <c r="C70" s="12">
        <v>1958</v>
      </c>
      <c r="D70" s="12">
        <v>2</v>
      </c>
      <c r="E70" s="12">
        <v>2</v>
      </c>
      <c r="F70" s="12">
        <v>2</v>
      </c>
      <c r="G70" s="33">
        <v>2021</v>
      </c>
      <c r="H70" s="109">
        <v>55.1</v>
      </c>
      <c r="I70" s="29">
        <v>230000</v>
      </c>
      <c r="J70" s="50">
        <f t="shared" si="8"/>
        <v>460000</v>
      </c>
      <c r="K70" s="50">
        <f t="shared" si="9"/>
        <v>414000</v>
      </c>
      <c r="L70" s="50">
        <f t="shared" si="10"/>
        <v>46000</v>
      </c>
      <c r="M70" s="23" t="s">
        <v>46</v>
      </c>
      <c r="N70" s="14" t="s">
        <v>32</v>
      </c>
    </row>
    <row r="71" spans="1:16" ht="18.600000000000001" customHeight="1">
      <c r="A71" s="26">
        <f t="shared" si="7"/>
        <v>21</v>
      </c>
      <c r="B71" s="12" t="s">
        <v>210</v>
      </c>
      <c r="C71" s="12">
        <v>1958</v>
      </c>
      <c r="D71" s="12">
        <v>2</v>
      </c>
      <c r="E71" s="12">
        <v>2</v>
      </c>
      <c r="F71" s="12">
        <v>2</v>
      </c>
      <c r="G71" s="33">
        <v>2021</v>
      </c>
      <c r="H71" s="99">
        <v>45.7</v>
      </c>
      <c r="I71" s="29">
        <v>230000</v>
      </c>
      <c r="J71" s="50">
        <f t="shared" si="8"/>
        <v>460000</v>
      </c>
      <c r="K71" s="50">
        <f t="shared" si="9"/>
        <v>414000</v>
      </c>
      <c r="L71" s="50">
        <f t="shared" si="10"/>
        <v>46000</v>
      </c>
      <c r="M71" s="23" t="s">
        <v>46</v>
      </c>
      <c r="N71" s="14" t="s">
        <v>93</v>
      </c>
    </row>
    <row r="72" spans="1:16" ht="18" customHeight="1">
      <c r="A72" s="26">
        <f t="shared" si="7"/>
        <v>22</v>
      </c>
      <c r="B72" s="12" t="s">
        <v>34</v>
      </c>
      <c r="C72" s="14">
        <v>1960</v>
      </c>
      <c r="D72" s="12">
        <v>2</v>
      </c>
      <c r="E72" s="12">
        <v>2</v>
      </c>
      <c r="F72" s="12">
        <v>2</v>
      </c>
      <c r="G72" s="33">
        <v>2021</v>
      </c>
      <c r="H72" s="127">
        <v>48</v>
      </c>
      <c r="I72" s="13">
        <v>230000</v>
      </c>
      <c r="J72" s="2">
        <f t="shared" si="8"/>
        <v>460000</v>
      </c>
      <c r="K72" s="2">
        <f t="shared" si="9"/>
        <v>414000</v>
      </c>
      <c r="L72" s="2">
        <f t="shared" si="10"/>
        <v>46000</v>
      </c>
      <c r="M72" s="2" t="s">
        <v>46</v>
      </c>
      <c r="N72" s="14" t="s">
        <v>32</v>
      </c>
      <c r="O72" s="15"/>
      <c r="P72" s="4"/>
    </row>
    <row r="73" spans="1:16" ht="18.600000000000001" customHeight="1">
      <c r="A73" s="26">
        <f t="shared" si="7"/>
        <v>23</v>
      </c>
      <c r="B73" s="12" t="s">
        <v>35</v>
      </c>
      <c r="C73" s="14">
        <v>1960</v>
      </c>
      <c r="D73" s="12">
        <v>2</v>
      </c>
      <c r="E73" s="12">
        <v>2</v>
      </c>
      <c r="F73" s="12">
        <v>2</v>
      </c>
      <c r="G73" s="33">
        <v>2021</v>
      </c>
      <c r="H73" s="127">
        <v>47.5</v>
      </c>
      <c r="I73" s="13">
        <v>230000</v>
      </c>
      <c r="J73" s="2">
        <f t="shared" si="8"/>
        <v>460000</v>
      </c>
      <c r="K73" s="2">
        <f t="shared" si="9"/>
        <v>414000</v>
      </c>
      <c r="L73" s="2">
        <f t="shared" si="10"/>
        <v>46000</v>
      </c>
      <c r="M73" s="2" t="s">
        <v>46</v>
      </c>
      <c r="N73" s="14" t="s">
        <v>32</v>
      </c>
      <c r="O73" s="15"/>
      <c r="P73" s="4"/>
    </row>
    <row r="74" spans="1:16" s="25" customFormat="1" ht="18.600000000000001" customHeight="1">
      <c r="A74" s="26">
        <f t="shared" si="7"/>
        <v>24</v>
      </c>
      <c r="B74" s="56" t="s">
        <v>100</v>
      </c>
      <c r="C74" s="22">
        <v>1993</v>
      </c>
      <c r="D74" s="22">
        <v>2</v>
      </c>
      <c r="E74" s="22">
        <v>3</v>
      </c>
      <c r="F74" s="22">
        <v>3</v>
      </c>
      <c r="G74" s="33">
        <v>2021</v>
      </c>
      <c r="H74" s="45">
        <v>156.5</v>
      </c>
      <c r="I74" s="57">
        <v>230000</v>
      </c>
      <c r="J74" s="23">
        <f t="shared" si="8"/>
        <v>690000</v>
      </c>
      <c r="K74" s="23">
        <f t="shared" si="9"/>
        <v>621000</v>
      </c>
      <c r="L74" s="23">
        <f t="shared" si="10"/>
        <v>69000</v>
      </c>
      <c r="M74" s="23" t="s">
        <v>46</v>
      </c>
      <c r="N74" s="22" t="s">
        <v>14</v>
      </c>
      <c r="O74" s="43"/>
      <c r="P74" s="43"/>
    </row>
    <row r="75" spans="1:16" s="19" customFormat="1" ht="18.600000000000001" customHeight="1">
      <c r="A75" s="26">
        <f t="shared" si="7"/>
        <v>25</v>
      </c>
      <c r="B75" s="71" t="s">
        <v>77</v>
      </c>
      <c r="C75" s="17">
        <v>1963</v>
      </c>
      <c r="D75" s="17">
        <v>2</v>
      </c>
      <c r="E75" s="17">
        <v>3</v>
      </c>
      <c r="F75" s="17">
        <v>3</v>
      </c>
      <c r="G75" s="33">
        <v>2021</v>
      </c>
      <c r="H75" s="119">
        <v>51.1</v>
      </c>
      <c r="I75" s="61">
        <v>230000</v>
      </c>
      <c r="J75" s="48">
        <f t="shared" si="8"/>
        <v>690000</v>
      </c>
      <c r="K75" s="48">
        <f t="shared" si="9"/>
        <v>621000</v>
      </c>
      <c r="L75" s="48">
        <f t="shared" si="10"/>
        <v>69000</v>
      </c>
      <c r="M75" s="48" t="s">
        <v>46</v>
      </c>
      <c r="N75" s="17" t="s">
        <v>14</v>
      </c>
      <c r="O75" s="60"/>
      <c r="P75" s="60"/>
    </row>
    <row r="76" spans="1:16" s="19" customFormat="1" ht="18.600000000000001" customHeight="1">
      <c r="A76" s="26">
        <f t="shared" si="7"/>
        <v>26</v>
      </c>
      <c r="B76" s="71" t="s">
        <v>78</v>
      </c>
      <c r="C76" s="17">
        <v>1975</v>
      </c>
      <c r="D76" s="17">
        <v>2</v>
      </c>
      <c r="E76" s="17">
        <v>3</v>
      </c>
      <c r="F76" s="17">
        <v>3</v>
      </c>
      <c r="G76" s="33">
        <v>2021</v>
      </c>
      <c r="H76" s="120">
        <v>174.7</v>
      </c>
      <c r="I76" s="61">
        <v>230000</v>
      </c>
      <c r="J76" s="48">
        <f t="shared" si="8"/>
        <v>690000</v>
      </c>
      <c r="K76" s="48">
        <f t="shared" si="9"/>
        <v>621000</v>
      </c>
      <c r="L76" s="48">
        <f t="shared" si="10"/>
        <v>69000</v>
      </c>
      <c r="M76" s="48" t="s">
        <v>46</v>
      </c>
      <c r="N76" s="17" t="s">
        <v>14</v>
      </c>
      <c r="O76" s="60"/>
      <c r="P76" s="60"/>
    </row>
    <row r="77" spans="1:16" s="54" customFormat="1" ht="18" customHeight="1">
      <c r="A77" s="26">
        <f t="shared" si="7"/>
        <v>27</v>
      </c>
      <c r="B77" s="73" t="s">
        <v>162</v>
      </c>
      <c r="C77" s="51">
        <v>1970</v>
      </c>
      <c r="D77" s="51">
        <v>2</v>
      </c>
      <c r="E77" s="51">
        <v>2</v>
      </c>
      <c r="F77" s="51">
        <v>2</v>
      </c>
      <c r="G77" s="33">
        <v>2021</v>
      </c>
      <c r="H77" s="100">
        <v>53.6</v>
      </c>
      <c r="I77" s="75">
        <v>230000</v>
      </c>
      <c r="J77" s="52">
        <f t="shared" si="8"/>
        <v>460000</v>
      </c>
      <c r="K77" s="52">
        <f t="shared" si="9"/>
        <v>414000</v>
      </c>
      <c r="L77" s="52">
        <f t="shared" si="10"/>
        <v>46000</v>
      </c>
      <c r="M77" s="52" t="s">
        <v>46</v>
      </c>
      <c r="N77" s="51" t="s">
        <v>14</v>
      </c>
      <c r="O77" s="53"/>
      <c r="P77" s="53"/>
    </row>
    <row r="78" spans="1:16" s="54" customFormat="1" ht="18.600000000000001" customHeight="1">
      <c r="A78" s="26">
        <f t="shared" si="7"/>
        <v>28</v>
      </c>
      <c r="B78" s="73" t="s">
        <v>163</v>
      </c>
      <c r="C78" s="51">
        <v>1970</v>
      </c>
      <c r="D78" s="51">
        <v>2</v>
      </c>
      <c r="E78" s="51">
        <v>2</v>
      </c>
      <c r="F78" s="51">
        <v>2</v>
      </c>
      <c r="G78" s="33">
        <v>2021</v>
      </c>
      <c r="H78" s="100">
        <v>52.6</v>
      </c>
      <c r="I78" s="75">
        <v>230000</v>
      </c>
      <c r="J78" s="52">
        <f t="shared" si="8"/>
        <v>460000</v>
      </c>
      <c r="K78" s="52">
        <f t="shared" si="9"/>
        <v>414000</v>
      </c>
      <c r="L78" s="52">
        <f t="shared" si="10"/>
        <v>46000</v>
      </c>
      <c r="M78" s="52" t="s">
        <v>46</v>
      </c>
      <c r="N78" s="51" t="s">
        <v>14</v>
      </c>
      <c r="O78" s="53"/>
      <c r="P78" s="53"/>
    </row>
    <row r="79" spans="1:16" s="11" customFormat="1" ht="18" customHeight="1">
      <c r="A79" s="26">
        <f t="shared" si="7"/>
        <v>29</v>
      </c>
      <c r="B79" s="6" t="s">
        <v>66</v>
      </c>
      <c r="C79" s="7">
        <v>1983</v>
      </c>
      <c r="D79" s="7">
        <v>3</v>
      </c>
      <c r="E79" s="7">
        <v>3</v>
      </c>
      <c r="F79" s="7">
        <v>3</v>
      </c>
      <c r="G79" s="33">
        <v>2021</v>
      </c>
      <c r="H79" s="98">
        <v>237.3</v>
      </c>
      <c r="I79" s="8">
        <v>220000</v>
      </c>
      <c r="J79" s="9">
        <f t="shared" si="8"/>
        <v>660000</v>
      </c>
      <c r="K79" s="9">
        <f t="shared" si="9"/>
        <v>594000</v>
      </c>
      <c r="L79" s="9">
        <f t="shared" si="10"/>
        <v>66000</v>
      </c>
      <c r="M79" s="7" t="s">
        <v>140</v>
      </c>
      <c r="N79" s="7" t="s">
        <v>67</v>
      </c>
      <c r="O79" s="34"/>
      <c r="P79" s="34"/>
    </row>
    <row r="80" spans="1:16" ht="18.600000000000001" customHeight="1">
      <c r="A80" s="26">
        <f t="shared" si="7"/>
        <v>30</v>
      </c>
      <c r="B80" s="56" t="s">
        <v>103</v>
      </c>
      <c r="C80" s="44">
        <v>1981</v>
      </c>
      <c r="D80" s="44">
        <v>3</v>
      </c>
      <c r="E80" s="44">
        <v>2</v>
      </c>
      <c r="F80" s="44">
        <v>2</v>
      </c>
      <c r="G80" s="33">
        <v>2021</v>
      </c>
      <c r="H80" s="45">
        <v>523.70000000000005</v>
      </c>
      <c r="I80" s="57">
        <v>220000</v>
      </c>
      <c r="J80" s="9">
        <f t="shared" si="8"/>
        <v>440000</v>
      </c>
      <c r="K80" s="9">
        <f t="shared" si="9"/>
        <v>396000</v>
      </c>
      <c r="L80" s="9">
        <f t="shared" si="10"/>
        <v>44000</v>
      </c>
      <c r="M80" s="22" t="s">
        <v>140</v>
      </c>
      <c r="N80" s="22" t="s">
        <v>20</v>
      </c>
      <c r="O80" s="43"/>
      <c r="P80" s="43"/>
    </row>
    <row r="81" spans="1:16" s="11" customFormat="1" ht="18.600000000000001" customHeight="1">
      <c r="A81" s="26">
        <f t="shared" si="7"/>
        <v>31</v>
      </c>
      <c r="B81" s="6" t="s">
        <v>65</v>
      </c>
      <c r="C81" s="7">
        <v>1959</v>
      </c>
      <c r="D81" s="7">
        <v>3</v>
      </c>
      <c r="E81" s="7">
        <v>4</v>
      </c>
      <c r="F81" s="7">
        <v>4</v>
      </c>
      <c r="G81" s="33">
        <v>2021</v>
      </c>
      <c r="H81" s="98">
        <v>764.4</v>
      </c>
      <c r="I81" s="8">
        <v>220000</v>
      </c>
      <c r="J81" s="9">
        <f t="shared" si="8"/>
        <v>880000</v>
      </c>
      <c r="K81" s="9">
        <f t="shared" si="9"/>
        <v>792000</v>
      </c>
      <c r="L81" s="9">
        <f t="shared" si="10"/>
        <v>88000</v>
      </c>
      <c r="M81" s="7" t="s">
        <v>140</v>
      </c>
      <c r="N81" s="7" t="s">
        <v>20</v>
      </c>
      <c r="O81" s="34"/>
      <c r="P81" s="34"/>
    </row>
    <row r="82" spans="1:16" s="11" customFormat="1" ht="18" customHeight="1">
      <c r="A82" s="26">
        <f t="shared" si="7"/>
        <v>32</v>
      </c>
      <c r="B82" s="6" t="s">
        <v>70</v>
      </c>
      <c r="C82" s="7">
        <v>1978</v>
      </c>
      <c r="D82" s="7">
        <v>3</v>
      </c>
      <c r="E82" s="7">
        <v>4</v>
      </c>
      <c r="F82" s="7">
        <v>4</v>
      </c>
      <c r="G82" s="33">
        <v>2021</v>
      </c>
      <c r="H82" s="98">
        <v>246.1</v>
      </c>
      <c r="I82" s="8">
        <v>220000</v>
      </c>
      <c r="J82" s="9">
        <f t="shared" si="8"/>
        <v>880000</v>
      </c>
      <c r="K82" s="9">
        <f t="shared" si="9"/>
        <v>792000</v>
      </c>
      <c r="L82" s="9">
        <f t="shared" si="10"/>
        <v>88000</v>
      </c>
      <c r="M82" s="7" t="s">
        <v>140</v>
      </c>
      <c r="N82" s="7" t="s">
        <v>67</v>
      </c>
      <c r="O82" s="34"/>
      <c r="P82" s="34"/>
    </row>
    <row r="84" spans="1:16" ht="18.600000000000001" customHeight="1">
      <c r="A84" s="26">
        <f>A37+1</f>
        <v>34</v>
      </c>
      <c r="B84" s="12" t="s">
        <v>76</v>
      </c>
      <c r="C84" s="12">
        <v>1990</v>
      </c>
      <c r="D84" s="12">
        <v>3</v>
      </c>
      <c r="E84" s="12">
        <v>3</v>
      </c>
      <c r="F84" s="12">
        <v>3</v>
      </c>
      <c r="G84" s="33">
        <v>2021</v>
      </c>
      <c r="H84" s="46">
        <v>908.4</v>
      </c>
      <c r="I84" s="13">
        <v>220000</v>
      </c>
      <c r="J84" s="2">
        <f t="shared" si="8"/>
        <v>660000</v>
      </c>
      <c r="K84" s="2">
        <f t="shared" si="9"/>
        <v>594000</v>
      </c>
      <c r="L84" s="2">
        <f t="shared" si="10"/>
        <v>66000</v>
      </c>
      <c r="M84" s="14" t="s">
        <v>140</v>
      </c>
      <c r="N84" s="14" t="s">
        <v>32</v>
      </c>
    </row>
    <row r="85" spans="1:16" s="25" customFormat="1" ht="18" customHeight="1">
      <c r="A85" s="26">
        <f t="shared" si="7"/>
        <v>35</v>
      </c>
      <c r="B85" s="56" t="s">
        <v>99</v>
      </c>
      <c r="C85" s="70">
        <v>1997</v>
      </c>
      <c r="D85" s="22">
        <v>3</v>
      </c>
      <c r="E85" s="22">
        <v>2</v>
      </c>
      <c r="F85" s="22">
        <v>2</v>
      </c>
      <c r="G85" s="33">
        <v>2021</v>
      </c>
      <c r="H85" s="45">
        <v>161.19999999999999</v>
      </c>
      <c r="I85" s="57">
        <v>220000</v>
      </c>
      <c r="J85" s="23">
        <f t="shared" si="8"/>
        <v>440000</v>
      </c>
      <c r="K85" s="23">
        <f t="shared" si="9"/>
        <v>396000</v>
      </c>
      <c r="L85" s="23">
        <f t="shared" si="10"/>
        <v>44000</v>
      </c>
      <c r="M85" s="23" t="s">
        <v>46</v>
      </c>
      <c r="N85" s="22" t="s">
        <v>14</v>
      </c>
      <c r="O85" s="43"/>
      <c r="P85" s="43"/>
    </row>
    <row r="86" spans="1:16" s="92" customFormat="1" ht="18.600000000000001" customHeight="1">
      <c r="A86" s="26">
        <f t="shared" si="7"/>
        <v>36</v>
      </c>
      <c r="B86" s="6" t="s">
        <v>230</v>
      </c>
      <c r="C86" s="12">
        <v>1961</v>
      </c>
      <c r="D86" s="12">
        <v>4</v>
      </c>
      <c r="E86" s="12">
        <v>4</v>
      </c>
      <c r="F86" s="12">
        <v>4</v>
      </c>
      <c r="G86" s="33">
        <v>2021</v>
      </c>
      <c r="H86" s="46">
        <v>190.4</v>
      </c>
      <c r="I86" s="29">
        <v>300000</v>
      </c>
      <c r="J86" s="50">
        <f t="shared" si="8"/>
        <v>1200000</v>
      </c>
      <c r="K86" s="50">
        <f t="shared" si="9"/>
        <v>1080000</v>
      </c>
      <c r="L86" s="50">
        <f t="shared" si="10"/>
        <v>120000</v>
      </c>
      <c r="M86" s="14" t="s">
        <v>181</v>
      </c>
      <c r="N86" s="12" t="s">
        <v>22</v>
      </c>
      <c r="O86" s="91" t="s">
        <v>229</v>
      </c>
      <c r="P86" s="91"/>
    </row>
    <row r="87" spans="1:16" s="92" customFormat="1" ht="18.600000000000001" customHeight="1">
      <c r="A87" s="26">
        <f t="shared" si="7"/>
        <v>37</v>
      </c>
      <c r="B87" s="6" t="s">
        <v>231</v>
      </c>
      <c r="C87" s="12">
        <v>1962</v>
      </c>
      <c r="D87" s="12">
        <v>4</v>
      </c>
      <c r="E87" s="12">
        <v>4</v>
      </c>
      <c r="F87" s="12">
        <v>4</v>
      </c>
      <c r="G87" s="33">
        <v>2021</v>
      </c>
      <c r="H87" s="46">
        <v>193.5</v>
      </c>
      <c r="I87" s="29">
        <v>300000</v>
      </c>
      <c r="J87" s="50">
        <f t="shared" si="8"/>
        <v>1200000</v>
      </c>
      <c r="K87" s="50">
        <f t="shared" si="9"/>
        <v>1080000</v>
      </c>
      <c r="L87" s="50">
        <f t="shared" si="10"/>
        <v>120000</v>
      </c>
      <c r="M87" s="14" t="s">
        <v>181</v>
      </c>
      <c r="N87" s="12" t="s">
        <v>242</v>
      </c>
      <c r="O87" s="91" t="s">
        <v>229</v>
      </c>
      <c r="P87" s="91"/>
    </row>
    <row r="88" spans="1:16" s="30" customFormat="1" ht="18" customHeight="1">
      <c r="A88" s="26">
        <f t="shared" si="7"/>
        <v>38</v>
      </c>
      <c r="B88" s="27" t="s">
        <v>119</v>
      </c>
      <c r="C88" s="49">
        <v>1960</v>
      </c>
      <c r="D88" s="49">
        <v>4</v>
      </c>
      <c r="E88" s="49">
        <v>4</v>
      </c>
      <c r="F88" s="49">
        <v>4</v>
      </c>
      <c r="G88" s="33">
        <v>2021</v>
      </c>
      <c r="H88" s="121">
        <v>200.1</v>
      </c>
      <c r="I88" s="29">
        <v>300000</v>
      </c>
      <c r="J88" s="50">
        <f t="shared" si="8"/>
        <v>1200000</v>
      </c>
      <c r="K88" s="50">
        <f t="shared" si="9"/>
        <v>1080000</v>
      </c>
      <c r="L88" s="50">
        <f t="shared" si="10"/>
        <v>120000</v>
      </c>
      <c r="M88" s="50" t="s">
        <v>46</v>
      </c>
      <c r="N88" s="28" t="s">
        <v>12</v>
      </c>
      <c r="O88" s="77"/>
      <c r="P88" s="77"/>
    </row>
    <row r="89" spans="1:16" s="30" customFormat="1" ht="18" customHeight="1">
      <c r="A89" s="26">
        <f t="shared" si="7"/>
        <v>39</v>
      </c>
      <c r="B89" s="27" t="s">
        <v>121</v>
      </c>
      <c r="C89" s="28">
        <v>1962</v>
      </c>
      <c r="D89" s="28">
        <v>4</v>
      </c>
      <c r="E89" s="28">
        <v>2</v>
      </c>
      <c r="F89" s="28">
        <v>2</v>
      </c>
      <c r="G89" s="33">
        <v>2021</v>
      </c>
      <c r="H89" s="121">
        <v>97.5</v>
      </c>
      <c r="I89" s="29">
        <v>300000</v>
      </c>
      <c r="J89" s="50">
        <f t="shared" si="8"/>
        <v>600000</v>
      </c>
      <c r="K89" s="50">
        <f t="shared" si="9"/>
        <v>540000</v>
      </c>
      <c r="L89" s="50">
        <f t="shared" si="10"/>
        <v>60000</v>
      </c>
      <c r="M89" s="50" t="s">
        <v>46</v>
      </c>
      <c r="N89" s="28" t="s">
        <v>57</v>
      </c>
      <c r="O89" s="77"/>
      <c r="P89" s="77"/>
    </row>
    <row r="90" spans="1:16" s="11" customFormat="1" ht="18" customHeight="1">
      <c r="A90" s="26">
        <f t="shared" si="7"/>
        <v>40</v>
      </c>
      <c r="B90" s="6" t="s">
        <v>102</v>
      </c>
      <c r="C90" s="33">
        <v>1984</v>
      </c>
      <c r="D90" s="33">
        <v>5</v>
      </c>
      <c r="E90" s="33">
        <v>6</v>
      </c>
      <c r="F90" s="33">
        <v>6</v>
      </c>
      <c r="G90" s="33">
        <v>2021</v>
      </c>
      <c r="H90" s="98">
        <v>508.9</v>
      </c>
      <c r="I90" s="37">
        <v>320140</v>
      </c>
      <c r="J90" s="9">
        <f t="shared" si="8"/>
        <v>1920840</v>
      </c>
      <c r="K90" s="9">
        <f t="shared" si="9"/>
        <v>1728756</v>
      </c>
      <c r="L90" s="9">
        <f t="shared" si="10"/>
        <v>192084</v>
      </c>
      <c r="M90" s="9" t="s">
        <v>140</v>
      </c>
      <c r="N90" s="7" t="s">
        <v>18</v>
      </c>
      <c r="O90" s="34"/>
      <c r="P90" s="34"/>
    </row>
    <row r="91" spans="1:16" s="11" customFormat="1" ht="18.600000000000001" customHeight="1">
      <c r="A91" s="26">
        <f t="shared" si="7"/>
        <v>41</v>
      </c>
      <c r="B91" s="6" t="s">
        <v>111</v>
      </c>
      <c r="C91" s="33">
        <v>2005</v>
      </c>
      <c r="D91" s="33">
        <v>5</v>
      </c>
      <c r="E91" s="33">
        <v>5</v>
      </c>
      <c r="F91" s="33">
        <v>5</v>
      </c>
      <c r="G91" s="33">
        <v>2021</v>
      </c>
      <c r="H91" s="98">
        <v>595.6</v>
      </c>
      <c r="I91" s="37">
        <v>320140</v>
      </c>
      <c r="J91" s="9">
        <f t="shared" si="8"/>
        <v>1600700</v>
      </c>
      <c r="K91" s="9">
        <f t="shared" si="9"/>
        <v>1440630</v>
      </c>
      <c r="L91" s="9">
        <f t="shared" si="10"/>
        <v>160070</v>
      </c>
      <c r="M91" s="9" t="s">
        <v>46</v>
      </c>
      <c r="N91" s="7" t="s">
        <v>105</v>
      </c>
      <c r="O91" s="34"/>
      <c r="P91" s="34"/>
    </row>
    <row r="92" spans="1:16" s="11" customFormat="1" ht="18.600000000000001" customHeight="1">
      <c r="A92" s="26">
        <f>A135+1</f>
        <v>36</v>
      </c>
      <c r="B92" s="6" t="s">
        <v>59</v>
      </c>
      <c r="C92" s="7">
        <v>1973</v>
      </c>
      <c r="D92" s="7">
        <v>5</v>
      </c>
      <c r="E92" s="7">
        <v>8</v>
      </c>
      <c r="F92" s="7">
        <v>5</v>
      </c>
      <c r="G92" s="33">
        <v>2021</v>
      </c>
      <c r="H92" s="94">
        <v>636.4</v>
      </c>
      <c r="I92" s="8">
        <v>320140</v>
      </c>
      <c r="J92" s="9">
        <f>F92*I92</f>
        <v>1600700</v>
      </c>
      <c r="K92" s="9">
        <f>J92*0.9</f>
        <v>1440630</v>
      </c>
      <c r="L92" s="9">
        <f>J92-K92</f>
        <v>160070</v>
      </c>
      <c r="M92" s="9" t="s">
        <v>46</v>
      </c>
      <c r="N92" s="7" t="s">
        <v>30</v>
      </c>
      <c r="O92" s="10"/>
    </row>
    <row r="93" spans="1:16" s="11" customFormat="1" ht="18.600000000000001" customHeight="1">
      <c r="A93" s="26">
        <f>A48+1</f>
        <v>45</v>
      </c>
      <c r="B93" s="36" t="s">
        <v>251</v>
      </c>
      <c r="C93" s="36">
        <v>1980</v>
      </c>
      <c r="D93" s="36">
        <v>5</v>
      </c>
      <c r="E93" s="36">
        <v>6</v>
      </c>
      <c r="F93" s="36">
        <v>6</v>
      </c>
      <c r="G93" s="33">
        <v>2021</v>
      </c>
      <c r="H93" s="98">
        <v>441.2</v>
      </c>
      <c r="I93" s="37">
        <v>320140</v>
      </c>
      <c r="J93" s="9">
        <f>F93*I93</f>
        <v>1920840</v>
      </c>
      <c r="K93" s="9">
        <f>J93*0.9</f>
        <v>1728756</v>
      </c>
      <c r="L93" s="9">
        <f>J93-K93</f>
        <v>192084</v>
      </c>
      <c r="M93" s="9" t="s">
        <v>46</v>
      </c>
      <c r="N93" s="7" t="s">
        <v>30</v>
      </c>
      <c r="O93" s="34" t="s">
        <v>252</v>
      </c>
      <c r="P93" s="34"/>
    </row>
    <row r="94" spans="1:16" ht="18.600000000000001" customHeight="1">
      <c r="A94" s="26">
        <f t="shared" si="7"/>
        <v>46</v>
      </c>
      <c r="B94" s="1" t="s">
        <v>94</v>
      </c>
      <c r="C94" s="14">
        <v>1976</v>
      </c>
      <c r="D94" s="14">
        <v>5</v>
      </c>
      <c r="E94" s="14">
        <v>4</v>
      </c>
      <c r="F94" s="14">
        <v>4</v>
      </c>
      <c r="G94" s="33">
        <v>2021</v>
      </c>
      <c r="H94" s="46">
        <v>959.6</v>
      </c>
      <c r="I94" s="13">
        <v>320140</v>
      </c>
      <c r="J94" s="2">
        <f t="shared" si="8"/>
        <v>1280560</v>
      </c>
      <c r="K94" s="2">
        <f t="shared" si="9"/>
        <v>1152504</v>
      </c>
      <c r="L94" s="2">
        <f t="shared" si="10"/>
        <v>128056</v>
      </c>
      <c r="M94" s="14" t="s">
        <v>140</v>
      </c>
      <c r="N94" s="14" t="s">
        <v>93</v>
      </c>
    </row>
    <row r="95" spans="1:16" ht="18.600000000000001" customHeight="1">
      <c r="A95" s="26">
        <f t="shared" si="7"/>
        <v>47</v>
      </c>
      <c r="B95" s="1" t="s">
        <v>95</v>
      </c>
      <c r="C95" s="14">
        <v>1984</v>
      </c>
      <c r="D95" s="14">
        <v>5</v>
      </c>
      <c r="E95" s="14">
        <v>6</v>
      </c>
      <c r="F95" s="14">
        <v>6</v>
      </c>
      <c r="G95" s="33">
        <v>2021</v>
      </c>
      <c r="H95" s="46">
        <v>1988.6</v>
      </c>
      <c r="I95" s="13">
        <v>320140</v>
      </c>
      <c r="J95" s="2">
        <f t="shared" si="8"/>
        <v>1920840</v>
      </c>
      <c r="K95" s="2">
        <f t="shared" si="9"/>
        <v>1728756</v>
      </c>
      <c r="L95" s="2">
        <f t="shared" si="10"/>
        <v>192084</v>
      </c>
      <c r="M95" s="14" t="s">
        <v>140</v>
      </c>
      <c r="N95" s="14" t="s">
        <v>93</v>
      </c>
    </row>
    <row r="96" spans="1:16" ht="18.600000000000001" customHeight="1">
      <c r="A96" s="26">
        <f t="shared" si="7"/>
        <v>48</v>
      </c>
      <c r="B96" s="1" t="s">
        <v>98</v>
      </c>
      <c r="C96" s="14">
        <v>1973</v>
      </c>
      <c r="D96" s="12">
        <v>5</v>
      </c>
      <c r="E96" s="12">
        <v>6</v>
      </c>
      <c r="F96" s="12">
        <v>6</v>
      </c>
      <c r="G96" s="33">
        <v>2021</v>
      </c>
      <c r="H96" s="46">
        <v>385.3</v>
      </c>
      <c r="I96" s="13">
        <v>320140</v>
      </c>
      <c r="J96" s="2">
        <f>F96*I96</f>
        <v>1920840</v>
      </c>
      <c r="K96" s="2">
        <f>J96*0.9</f>
        <v>1728756</v>
      </c>
      <c r="L96" s="2">
        <f>J96-K96</f>
        <v>192084</v>
      </c>
      <c r="M96" s="14" t="s">
        <v>140</v>
      </c>
      <c r="N96" s="14" t="s">
        <v>12</v>
      </c>
    </row>
    <row r="97" spans="1:16" s="54" customFormat="1" ht="18.600000000000001" customHeight="1">
      <c r="A97" s="26">
        <f t="shared" si="7"/>
        <v>49</v>
      </c>
      <c r="B97" s="76" t="s">
        <v>79</v>
      </c>
      <c r="C97" s="51">
        <v>1978</v>
      </c>
      <c r="D97" s="51">
        <v>5</v>
      </c>
      <c r="E97" s="51">
        <v>4</v>
      </c>
      <c r="F97" s="51">
        <v>4</v>
      </c>
      <c r="G97" s="33">
        <v>2021</v>
      </c>
      <c r="H97" s="100">
        <v>930.5</v>
      </c>
      <c r="I97" s="75">
        <v>320140</v>
      </c>
      <c r="J97" s="52">
        <f>F97*I97</f>
        <v>1280560</v>
      </c>
      <c r="K97" s="52">
        <f>J97*0.9</f>
        <v>1152504</v>
      </c>
      <c r="L97" s="52">
        <f>J97-K97</f>
        <v>128056</v>
      </c>
      <c r="M97" s="51" t="s">
        <v>140</v>
      </c>
      <c r="N97" s="51" t="s">
        <v>80</v>
      </c>
      <c r="O97" s="53"/>
      <c r="P97" s="53"/>
    </row>
    <row r="98" spans="1:16" ht="18.600000000000001" customHeight="1">
      <c r="A98" s="123"/>
      <c r="B98" s="63"/>
      <c r="C98" s="14"/>
      <c r="D98" s="14">
        <f>SUM(D53:D97)</f>
        <v>126</v>
      </c>
      <c r="E98" s="14"/>
      <c r="F98" s="14"/>
      <c r="G98" s="12"/>
      <c r="H98" s="46"/>
      <c r="I98" s="13"/>
      <c r="J98" s="2">
        <f>SUM(J53:J97)</f>
        <v>35635880</v>
      </c>
      <c r="K98" s="2">
        <f>J98*0.9</f>
        <v>32072292</v>
      </c>
      <c r="L98" s="2">
        <f>J98-K98</f>
        <v>3563588</v>
      </c>
      <c r="M98" s="14"/>
      <c r="N98" s="14"/>
    </row>
    <row r="99" spans="1:16" ht="18.600000000000001" customHeight="1">
      <c r="A99" s="68"/>
      <c r="B99" s="65"/>
      <c r="C99" s="66"/>
      <c r="D99" s="66"/>
      <c r="E99" s="66"/>
      <c r="F99" s="66"/>
      <c r="G99" s="3"/>
      <c r="I99" s="42"/>
      <c r="J99" s="69"/>
      <c r="K99" s="69"/>
      <c r="L99" s="69"/>
      <c r="N99" s="66"/>
    </row>
    <row r="100" spans="1:16" ht="18" customHeight="1">
      <c r="B100" s="4">
        <v>2022</v>
      </c>
    </row>
    <row r="101" spans="1:16" s="25" customFormat="1" ht="15.75">
      <c r="A101" s="20">
        <v>1</v>
      </c>
      <c r="B101" s="56" t="s">
        <v>174</v>
      </c>
      <c r="C101" s="44">
        <v>1957</v>
      </c>
      <c r="D101" s="44">
        <v>2</v>
      </c>
      <c r="E101" s="44">
        <v>2</v>
      </c>
      <c r="F101" s="44">
        <v>2</v>
      </c>
      <c r="G101" s="44">
        <v>2022</v>
      </c>
      <c r="H101" s="45">
        <v>43.9</v>
      </c>
      <c r="I101" s="57">
        <v>230000</v>
      </c>
      <c r="J101" s="23">
        <f>F101*I101</f>
        <v>460000</v>
      </c>
      <c r="K101" s="23">
        <f t="shared" ref="K101:K143" si="11">J101*0.9</f>
        <v>414000</v>
      </c>
      <c r="L101" s="23">
        <f t="shared" ref="L101:L143" si="12">J101-K101</f>
        <v>46000</v>
      </c>
      <c r="M101" s="23" t="s">
        <v>46</v>
      </c>
      <c r="N101" s="22" t="s">
        <v>20</v>
      </c>
      <c r="O101" s="43"/>
      <c r="P101" s="43"/>
    </row>
    <row r="102" spans="1:16" s="25" customFormat="1" ht="18.600000000000001" customHeight="1">
      <c r="A102" s="20">
        <f>A101+1</f>
        <v>2</v>
      </c>
      <c r="B102" s="56" t="s">
        <v>215</v>
      </c>
      <c r="C102" s="44">
        <v>1976</v>
      </c>
      <c r="D102" s="44">
        <v>2</v>
      </c>
      <c r="E102" s="44">
        <v>2</v>
      </c>
      <c r="F102" s="44">
        <v>2</v>
      </c>
      <c r="G102" s="44">
        <v>2022</v>
      </c>
      <c r="H102" s="45">
        <v>42.4</v>
      </c>
      <c r="I102" s="57">
        <v>230000</v>
      </c>
      <c r="J102" s="23">
        <f t="shared" ref="J102:J142" si="13">F102*I102</f>
        <v>460000</v>
      </c>
      <c r="K102" s="23">
        <f t="shared" si="11"/>
        <v>414000</v>
      </c>
      <c r="L102" s="23">
        <f t="shared" si="12"/>
        <v>46000</v>
      </c>
      <c r="M102" s="22" t="s">
        <v>184</v>
      </c>
      <c r="N102" s="43" t="s">
        <v>244</v>
      </c>
      <c r="O102" s="43"/>
      <c r="P102" s="43"/>
    </row>
    <row r="103" spans="1:16" s="25" customFormat="1" ht="18" customHeight="1">
      <c r="A103" s="20">
        <f>A102+1</f>
        <v>3</v>
      </c>
      <c r="B103" s="56" t="s">
        <v>115</v>
      </c>
      <c r="C103" s="44">
        <v>1958</v>
      </c>
      <c r="D103" s="44">
        <v>2</v>
      </c>
      <c r="E103" s="44">
        <v>2</v>
      </c>
      <c r="F103" s="44">
        <v>2</v>
      </c>
      <c r="G103" s="44">
        <v>2022</v>
      </c>
      <c r="H103" s="45">
        <v>43.1</v>
      </c>
      <c r="I103" s="57">
        <v>230000</v>
      </c>
      <c r="J103" s="23">
        <f t="shared" si="13"/>
        <v>460000</v>
      </c>
      <c r="K103" s="23">
        <f t="shared" si="11"/>
        <v>414000</v>
      </c>
      <c r="L103" s="23">
        <f t="shared" si="12"/>
        <v>46000</v>
      </c>
      <c r="M103" s="23" t="s">
        <v>46</v>
      </c>
      <c r="N103" s="22" t="s">
        <v>20</v>
      </c>
      <c r="O103" s="43"/>
      <c r="P103" s="43"/>
    </row>
    <row r="104" spans="1:16" s="11" customFormat="1" ht="18.600000000000001" customHeight="1">
      <c r="A104" s="5">
        <f t="shared" ref="A104:A142" si="14">A103+1</f>
        <v>4</v>
      </c>
      <c r="B104" s="6" t="s">
        <v>225</v>
      </c>
      <c r="C104" s="33">
        <v>1959</v>
      </c>
      <c r="D104" s="33">
        <v>2</v>
      </c>
      <c r="E104" s="33">
        <v>2</v>
      </c>
      <c r="F104" s="33">
        <v>2</v>
      </c>
      <c r="G104" s="44">
        <v>2022</v>
      </c>
      <c r="H104" s="98">
        <v>108.9</v>
      </c>
      <c r="I104" s="8">
        <v>230000</v>
      </c>
      <c r="J104" s="9">
        <f t="shared" si="13"/>
        <v>460000</v>
      </c>
      <c r="K104" s="9">
        <f t="shared" si="11"/>
        <v>414000</v>
      </c>
      <c r="L104" s="9">
        <f t="shared" si="12"/>
        <v>46000</v>
      </c>
      <c r="M104" s="9" t="s">
        <v>46</v>
      </c>
      <c r="N104" s="7" t="s">
        <v>12</v>
      </c>
      <c r="O104" s="34"/>
      <c r="P104" s="34"/>
    </row>
    <row r="105" spans="1:16" s="11" customFormat="1" ht="18.600000000000001" customHeight="1">
      <c r="A105" s="5">
        <f t="shared" si="14"/>
        <v>5</v>
      </c>
      <c r="B105" s="6" t="s">
        <v>118</v>
      </c>
      <c r="C105" s="33">
        <v>1958</v>
      </c>
      <c r="D105" s="33">
        <v>2</v>
      </c>
      <c r="E105" s="33">
        <v>2</v>
      </c>
      <c r="F105" s="33">
        <v>2</v>
      </c>
      <c r="G105" s="44">
        <v>2022</v>
      </c>
      <c r="H105" s="98">
        <v>46.9</v>
      </c>
      <c r="I105" s="8">
        <v>230000</v>
      </c>
      <c r="J105" s="9">
        <f t="shared" si="13"/>
        <v>460000</v>
      </c>
      <c r="K105" s="9">
        <f t="shared" si="11"/>
        <v>414000</v>
      </c>
      <c r="L105" s="9">
        <f t="shared" si="12"/>
        <v>46000</v>
      </c>
      <c r="M105" s="9" t="s">
        <v>46</v>
      </c>
      <c r="N105" s="7" t="s">
        <v>57</v>
      </c>
      <c r="O105" s="34"/>
      <c r="P105" s="34"/>
    </row>
    <row r="106" spans="1:16" s="11" customFormat="1" ht="18.600000000000001" customHeight="1">
      <c r="A106" s="5">
        <f t="shared" si="14"/>
        <v>6</v>
      </c>
      <c r="B106" s="33" t="s">
        <v>127</v>
      </c>
      <c r="C106" s="33">
        <v>1960</v>
      </c>
      <c r="D106" s="33">
        <v>2</v>
      </c>
      <c r="E106" s="33">
        <v>3</v>
      </c>
      <c r="F106" s="33">
        <v>3</v>
      </c>
      <c r="G106" s="44">
        <v>2022</v>
      </c>
      <c r="H106" s="98">
        <v>81.099999999999994</v>
      </c>
      <c r="I106" s="8">
        <v>230000</v>
      </c>
      <c r="J106" s="9">
        <f t="shared" si="13"/>
        <v>690000</v>
      </c>
      <c r="K106" s="9">
        <f t="shared" si="11"/>
        <v>621000</v>
      </c>
      <c r="L106" s="9">
        <f t="shared" si="12"/>
        <v>69000</v>
      </c>
      <c r="M106" s="7" t="s">
        <v>140</v>
      </c>
      <c r="N106" s="7" t="s">
        <v>13</v>
      </c>
      <c r="O106" s="34"/>
      <c r="P106" s="34"/>
    </row>
    <row r="107" spans="1:16" s="11" customFormat="1" ht="18.600000000000001" customHeight="1">
      <c r="A107" s="5">
        <f t="shared" si="14"/>
        <v>7</v>
      </c>
      <c r="B107" s="6" t="s">
        <v>243</v>
      </c>
      <c r="C107" s="7">
        <v>1959</v>
      </c>
      <c r="D107" s="7">
        <v>2</v>
      </c>
      <c r="E107" s="7">
        <v>2</v>
      </c>
      <c r="F107" s="7">
        <v>2</v>
      </c>
      <c r="G107" s="44">
        <v>2022</v>
      </c>
      <c r="H107" s="98">
        <v>45.4</v>
      </c>
      <c r="I107" s="8">
        <v>230000</v>
      </c>
      <c r="J107" s="9">
        <f t="shared" si="13"/>
        <v>460000</v>
      </c>
      <c r="K107" s="9">
        <f t="shared" si="11"/>
        <v>414000</v>
      </c>
      <c r="L107" s="9">
        <f t="shared" si="12"/>
        <v>46000</v>
      </c>
      <c r="M107" s="9" t="s">
        <v>46</v>
      </c>
      <c r="N107" s="7" t="s">
        <v>57</v>
      </c>
      <c r="O107" s="34"/>
      <c r="P107" s="34"/>
    </row>
    <row r="108" spans="1:16" s="11" customFormat="1" ht="18.600000000000001" customHeight="1">
      <c r="A108" s="5">
        <f t="shared" si="14"/>
        <v>8</v>
      </c>
      <c r="B108" s="6" t="s">
        <v>122</v>
      </c>
      <c r="C108" s="7">
        <v>1959</v>
      </c>
      <c r="D108" s="7">
        <v>2</v>
      </c>
      <c r="E108" s="7">
        <v>3</v>
      </c>
      <c r="F108" s="7">
        <v>3</v>
      </c>
      <c r="G108" s="44">
        <v>2022</v>
      </c>
      <c r="H108" s="98">
        <v>572.4</v>
      </c>
      <c r="I108" s="8">
        <v>230000</v>
      </c>
      <c r="J108" s="9">
        <f t="shared" si="13"/>
        <v>690000</v>
      </c>
      <c r="K108" s="9">
        <f t="shared" si="11"/>
        <v>621000</v>
      </c>
      <c r="L108" s="9">
        <f t="shared" si="12"/>
        <v>69000</v>
      </c>
      <c r="M108" s="7" t="s">
        <v>140</v>
      </c>
      <c r="N108" s="7" t="s">
        <v>57</v>
      </c>
      <c r="O108" s="34"/>
      <c r="P108" s="34"/>
    </row>
    <row r="109" spans="1:16" s="11" customFormat="1" ht="18.600000000000001" customHeight="1">
      <c r="A109" s="5">
        <f t="shared" si="14"/>
        <v>9</v>
      </c>
      <c r="B109" s="6" t="s">
        <v>123</v>
      </c>
      <c r="C109" s="33">
        <v>1959</v>
      </c>
      <c r="D109" s="33">
        <v>2</v>
      </c>
      <c r="E109" s="33">
        <v>2</v>
      </c>
      <c r="F109" s="33">
        <v>2</v>
      </c>
      <c r="G109" s="44">
        <v>2022</v>
      </c>
      <c r="H109" s="98">
        <v>48</v>
      </c>
      <c r="I109" s="8">
        <v>230000</v>
      </c>
      <c r="J109" s="9">
        <f t="shared" si="13"/>
        <v>460000</v>
      </c>
      <c r="K109" s="9">
        <f t="shared" si="11"/>
        <v>414000</v>
      </c>
      <c r="L109" s="9">
        <f t="shared" si="12"/>
        <v>46000</v>
      </c>
      <c r="M109" s="9" t="s">
        <v>46</v>
      </c>
      <c r="N109" s="7" t="s">
        <v>57</v>
      </c>
      <c r="O109" s="34"/>
      <c r="P109" s="34"/>
    </row>
    <row r="110" spans="1:16" s="11" customFormat="1" ht="18.600000000000001" customHeight="1">
      <c r="A110" s="5">
        <f t="shared" si="14"/>
        <v>10</v>
      </c>
      <c r="B110" s="6" t="s">
        <v>124</v>
      </c>
      <c r="C110" s="33">
        <v>1959</v>
      </c>
      <c r="D110" s="33">
        <v>2</v>
      </c>
      <c r="E110" s="33">
        <v>3</v>
      </c>
      <c r="F110" s="33">
        <v>3</v>
      </c>
      <c r="G110" s="44">
        <v>2022</v>
      </c>
      <c r="H110" s="98">
        <v>87.1</v>
      </c>
      <c r="I110" s="8">
        <v>230000</v>
      </c>
      <c r="J110" s="9">
        <f t="shared" si="13"/>
        <v>690000</v>
      </c>
      <c r="K110" s="9">
        <f t="shared" si="11"/>
        <v>621000</v>
      </c>
      <c r="L110" s="9">
        <f t="shared" si="12"/>
        <v>69000</v>
      </c>
      <c r="M110" s="7" t="s">
        <v>140</v>
      </c>
      <c r="N110" s="7" t="s">
        <v>57</v>
      </c>
      <c r="O110" s="34"/>
      <c r="P110" s="34"/>
    </row>
    <row r="111" spans="1:16" s="11" customFormat="1" ht="18.600000000000001" customHeight="1">
      <c r="A111" s="5">
        <f t="shared" si="14"/>
        <v>11</v>
      </c>
      <c r="B111" s="6" t="s">
        <v>125</v>
      </c>
      <c r="C111" s="33">
        <v>1960</v>
      </c>
      <c r="D111" s="33">
        <v>2</v>
      </c>
      <c r="E111" s="33">
        <v>2</v>
      </c>
      <c r="F111" s="33">
        <v>2</v>
      </c>
      <c r="G111" s="44">
        <v>2022</v>
      </c>
      <c r="H111" s="98">
        <v>56</v>
      </c>
      <c r="I111" s="8">
        <v>230000</v>
      </c>
      <c r="J111" s="9">
        <f t="shared" si="13"/>
        <v>460000</v>
      </c>
      <c r="K111" s="9">
        <f t="shared" si="11"/>
        <v>414000</v>
      </c>
      <c r="L111" s="9">
        <f t="shared" si="12"/>
        <v>46000</v>
      </c>
      <c r="M111" s="9" t="s">
        <v>46</v>
      </c>
      <c r="N111" s="7" t="s">
        <v>57</v>
      </c>
      <c r="O111" s="34"/>
      <c r="P111" s="34"/>
    </row>
    <row r="112" spans="1:16" s="11" customFormat="1" ht="18.600000000000001" customHeight="1">
      <c r="A112" s="5">
        <f t="shared" si="14"/>
        <v>12</v>
      </c>
      <c r="B112" s="6" t="s">
        <v>126</v>
      </c>
      <c r="C112" s="33">
        <v>1958</v>
      </c>
      <c r="D112" s="33">
        <v>2</v>
      </c>
      <c r="E112" s="33">
        <v>2</v>
      </c>
      <c r="F112" s="33">
        <v>2</v>
      </c>
      <c r="G112" s="44">
        <v>2022</v>
      </c>
      <c r="H112" s="98">
        <v>50.5</v>
      </c>
      <c r="I112" s="8">
        <v>230000</v>
      </c>
      <c r="J112" s="9">
        <f t="shared" si="13"/>
        <v>460000</v>
      </c>
      <c r="K112" s="9">
        <f t="shared" si="11"/>
        <v>414000</v>
      </c>
      <c r="L112" s="9">
        <f t="shared" si="12"/>
        <v>46000</v>
      </c>
      <c r="M112" s="9" t="s">
        <v>46</v>
      </c>
      <c r="N112" s="7" t="s">
        <v>13</v>
      </c>
      <c r="O112" s="34"/>
      <c r="P112" s="34"/>
    </row>
    <row r="113" spans="1:16" s="11" customFormat="1" ht="18.600000000000001" customHeight="1">
      <c r="A113" s="5">
        <f t="shared" si="14"/>
        <v>13</v>
      </c>
      <c r="B113" s="33" t="s">
        <v>206</v>
      </c>
      <c r="C113" s="33">
        <v>1982</v>
      </c>
      <c r="D113" s="33">
        <v>2</v>
      </c>
      <c r="E113" s="33">
        <v>2</v>
      </c>
      <c r="F113" s="33">
        <v>2</v>
      </c>
      <c r="G113" s="44">
        <v>2022</v>
      </c>
      <c r="H113" s="110">
        <v>44.1</v>
      </c>
      <c r="I113" s="8">
        <v>230000</v>
      </c>
      <c r="J113" s="9">
        <f t="shared" si="13"/>
        <v>460000</v>
      </c>
      <c r="K113" s="9">
        <f t="shared" si="11"/>
        <v>414000</v>
      </c>
      <c r="L113" s="9">
        <f t="shared" si="12"/>
        <v>46000</v>
      </c>
      <c r="M113" s="9" t="s">
        <v>46</v>
      </c>
      <c r="N113" s="7" t="s">
        <v>129</v>
      </c>
      <c r="O113" s="34"/>
      <c r="P113" s="34"/>
    </row>
    <row r="114" spans="1:16" s="11" customFormat="1" ht="18.600000000000001" customHeight="1">
      <c r="A114" s="5">
        <f t="shared" si="14"/>
        <v>14</v>
      </c>
      <c r="B114" s="33" t="s">
        <v>128</v>
      </c>
      <c r="C114" s="33">
        <v>1959</v>
      </c>
      <c r="D114" s="33">
        <v>2</v>
      </c>
      <c r="E114" s="33">
        <v>2</v>
      </c>
      <c r="F114" s="33">
        <v>2</v>
      </c>
      <c r="G114" s="44">
        <v>2022</v>
      </c>
      <c r="H114" s="98">
        <v>53.8</v>
      </c>
      <c r="I114" s="8">
        <v>230000</v>
      </c>
      <c r="J114" s="9">
        <f t="shared" si="13"/>
        <v>460000</v>
      </c>
      <c r="K114" s="9">
        <f t="shared" si="11"/>
        <v>414000</v>
      </c>
      <c r="L114" s="9">
        <f t="shared" si="12"/>
        <v>46000</v>
      </c>
      <c r="M114" s="9" t="s">
        <v>46</v>
      </c>
      <c r="N114" s="7" t="s">
        <v>129</v>
      </c>
      <c r="O114" s="34"/>
      <c r="P114" s="34"/>
    </row>
    <row r="115" spans="1:16" s="11" customFormat="1" ht="18.600000000000001" customHeight="1">
      <c r="A115" s="5">
        <f t="shared" si="14"/>
        <v>15</v>
      </c>
      <c r="B115" s="33" t="s">
        <v>207</v>
      </c>
      <c r="C115" s="33">
        <v>1959</v>
      </c>
      <c r="D115" s="33">
        <v>2</v>
      </c>
      <c r="E115" s="33">
        <v>2</v>
      </c>
      <c r="F115" s="33">
        <v>2</v>
      </c>
      <c r="G115" s="44">
        <v>2022</v>
      </c>
      <c r="H115" s="111">
        <v>53.3</v>
      </c>
      <c r="I115" s="8">
        <v>230000</v>
      </c>
      <c r="J115" s="9">
        <f t="shared" si="13"/>
        <v>460000</v>
      </c>
      <c r="K115" s="9">
        <f t="shared" si="11"/>
        <v>414000</v>
      </c>
      <c r="L115" s="9">
        <f t="shared" si="12"/>
        <v>46000</v>
      </c>
      <c r="M115" s="9" t="s">
        <v>46</v>
      </c>
      <c r="N115" s="7" t="s">
        <v>129</v>
      </c>
      <c r="O115" s="34"/>
      <c r="P115" s="34"/>
    </row>
    <row r="116" spans="1:16" s="11" customFormat="1" ht="18.600000000000001" customHeight="1">
      <c r="A116" s="5">
        <f t="shared" si="14"/>
        <v>16</v>
      </c>
      <c r="B116" s="33" t="s">
        <v>130</v>
      </c>
      <c r="C116" s="33">
        <v>1959</v>
      </c>
      <c r="D116" s="33">
        <v>2</v>
      </c>
      <c r="E116" s="33">
        <v>2</v>
      </c>
      <c r="F116" s="33">
        <v>2</v>
      </c>
      <c r="G116" s="44">
        <v>2022</v>
      </c>
      <c r="H116" s="98">
        <v>53</v>
      </c>
      <c r="I116" s="8">
        <v>230000</v>
      </c>
      <c r="J116" s="9">
        <f t="shared" si="13"/>
        <v>460000</v>
      </c>
      <c r="K116" s="9">
        <f t="shared" si="11"/>
        <v>414000</v>
      </c>
      <c r="L116" s="9">
        <f t="shared" si="12"/>
        <v>46000</v>
      </c>
      <c r="M116" s="9" t="s">
        <v>46</v>
      </c>
      <c r="N116" s="7" t="s">
        <v>129</v>
      </c>
      <c r="O116" s="34"/>
      <c r="P116" s="34"/>
    </row>
    <row r="117" spans="1:16" s="11" customFormat="1" ht="18.600000000000001" customHeight="1">
      <c r="A117" s="5">
        <f t="shared" si="14"/>
        <v>17</v>
      </c>
      <c r="B117" s="33" t="s">
        <v>141</v>
      </c>
      <c r="C117" s="33">
        <v>1958</v>
      </c>
      <c r="D117" s="7">
        <v>2</v>
      </c>
      <c r="E117" s="7">
        <v>2</v>
      </c>
      <c r="F117" s="7">
        <v>2</v>
      </c>
      <c r="G117" s="44">
        <v>2022</v>
      </c>
      <c r="H117" s="98">
        <v>48.62</v>
      </c>
      <c r="I117" s="8">
        <v>230000</v>
      </c>
      <c r="J117" s="9">
        <f t="shared" si="13"/>
        <v>460000</v>
      </c>
      <c r="K117" s="9">
        <f t="shared" si="11"/>
        <v>414000</v>
      </c>
      <c r="L117" s="9">
        <f t="shared" si="12"/>
        <v>46000</v>
      </c>
      <c r="M117" s="9" t="s">
        <v>46</v>
      </c>
      <c r="N117" s="7" t="s">
        <v>13</v>
      </c>
      <c r="O117" s="34"/>
      <c r="P117" s="34"/>
    </row>
    <row r="118" spans="1:16" s="11" customFormat="1" ht="18.600000000000001" customHeight="1">
      <c r="A118" s="5">
        <f t="shared" si="14"/>
        <v>18</v>
      </c>
      <c r="B118" s="33" t="s">
        <v>142</v>
      </c>
      <c r="C118" s="33">
        <v>1965</v>
      </c>
      <c r="D118" s="7">
        <v>2</v>
      </c>
      <c r="E118" s="7">
        <v>2</v>
      </c>
      <c r="F118" s="7">
        <v>2</v>
      </c>
      <c r="G118" s="44">
        <v>2022</v>
      </c>
      <c r="H118" s="98">
        <v>48.36</v>
      </c>
      <c r="I118" s="8">
        <v>230000</v>
      </c>
      <c r="J118" s="9">
        <f t="shared" si="13"/>
        <v>460000</v>
      </c>
      <c r="K118" s="9">
        <f t="shared" si="11"/>
        <v>414000</v>
      </c>
      <c r="L118" s="9">
        <f t="shared" si="12"/>
        <v>46000</v>
      </c>
      <c r="M118" s="9" t="s">
        <v>46</v>
      </c>
      <c r="N118" s="7" t="s">
        <v>13</v>
      </c>
      <c r="O118" s="34"/>
      <c r="P118" s="34"/>
    </row>
    <row r="119" spans="1:16" s="11" customFormat="1" ht="18.600000000000001" customHeight="1">
      <c r="A119" s="5">
        <f t="shared" si="14"/>
        <v>19</v>
      </c>
      <c r="B119" s="33" t="s">
        <v>143</v>
      </c>
      <c r="C119" s="33">
        <v>1961</v>
      </c>
      <c r="D119" s="7">
        <v>2</v>
      </c>
      <c r="E119" s="7">
        <v>2</v>
      </c>
      <c r="F119" s="7">
        <v>2</v>
      </c>
      <c r="G119" s="44">
        <v>2022</v>
      </c>
      <c r="H119" s="98">
        <v>48.4</v>
      </c>
      <c r="I119" s="8">
        <v>230000</v>
      </c>
      <c r="J119" s="9">
        <f t="shared" si="13"/>
        <v>460000</v>
      </c>
      <c r="K119" s="9">
        <f t="shared" si="11"/>
        <v>414000</v>
      </c>
      <c r="L119" s="9">
        <f t="shared" si="12"/>
        <v>46000</v>
      </c>
      <c r="M119" s="9" t="s">
        <v>46</v>
      </c>
      <c r="N119" s="7" t="s">
        <v>12</v>
      </c>
      <c r="O119" s="34"/>
      <c r="P119" s="34"/>
    </row>
    <row r="120" spans="1:16" s="11" customFormat="1" ht="18.600000000000001" customHeight="1">
      <c r="A120" s="5">
        <f t="shared" si="14"/>
        <v>20</v>
      </c>
      <c r="B120" s="33" t="s">
        <v>131</v>
      </c>
      <c r="C120" s="33">
        <v>1957</v>
      </c>
      <c r="D120" s="33">
        <v>2</v>
      </c>
      <c r="E120" s="33">
        <v>2</v>
      </c>
      <c r="F120" s="33">
        <v>2</v>
      </c>
      <c r="G120" s="44">
        <v>2022</v>
      </c>
      <c r="H120" s="98">
        <v>52.8</v>
      </c>
      <c r="I120" s="8">
        <v>230000</v>
      </c>
      <c r="J120" s="9">
        <f t="shared" si="13"/>
        <v>460000</v>
      </c>
      <c r="K120" s="9">
        <f t="shared" si="11"/>
        <v>414000</v>
      </c>
      <c r="L120" s="9">
        <f t="shared" si="12"/>
        <v>46000</v>
      </c>
      <c r="M120" s="9" t="s">
        <v>46</v>
      </c>
      <c r="N120" s="7" t="s">
        <v>129</v>
      </c>
      <c r="O120" s="34"/>
      <c r="P120" s="34"/>
    </row>
    <row r="121" spans="1:16" s="11" customFormat="1" ht="18" customHeight="1">
      <c r="A121" s="5">
        <f t="shared" si="14"/>
        <v>21</v>
      </c>
      <c r="B121" s="33" t="s">
        <v>132</v>
      </c>
      <c r="C121" s="33">
        <v>1957</v>
      </c>
      <c r="D121" s="33">
        <v>2</v>
      </c>
      <c r="E121" s="33">
        <v>2</v>
      </c>
      <c r="F121" s="33">
        <v>2</v>
      </c>
      <c r="G121" s="44">
        <v>2022</v>
      </c>
      <c r="H121" s="98">
        <v>52.5</v>
      </c>
      <c r="I121" s="8">
        <v>230000</v>
      </c>
      <c r="J121" s="9">
        <f t="shared" si="13"/>
        <v>460000</v>
      </c>
      <c r="K121" s="9">
        <f t="shared" si="11"/>
        <v>414000</v>
      </c>
      <c r="L121" s="9">
        <f t="shared" si="12"/>
        <v>46000</v>
      </c>
      <c r="M121" s="9" t="s">
        <v>46</v>
      </c>
      <c r="N121" s="7" t="s">
        <v>129</v>
      </c>
      <c r="O121" s="34"/>
      <c r="P121" s="34"/>
    </row>
    <row r="122" spans="1:16" s="11" customFormat="1" ht="18.600000000000001" customHeight="1">
      <c r="A122" s="5">
        <f t="shared" si="14"/>
        <v>22</v>
      </c>
      <c r="B122" s="33" t="s">
        <v>133</v>
      </c>
      <c r="C122" s="33">
        <v>1958</v>
      </c>
      <c r="D122" s="33">
        <v>2</v>
      </c>
      <c r="E122" s="33">
        <v>2</v>
      </c>
      <c r="F122" s="33">
        <v>2</v>
      </c>
      <c r="G122" s="44">
        <v>2022</v>
      </c>
      <c r="H122" s="98">
        <v>54.6</v>
      </c>
      <c r="I122" s="8">
        <v>230000</v>
      </c>
      <c r="J122" s="9">
        <f t="shared" si="13"/>
        <v>460000</v>
      </c>
      <c r="K122" s="9">
        <f t="shared" si="11"/>
        <v>414000</v>
      </c>
      <c r="L122" s="9">
        <f t="shared" si="12"/>
        <v>46000</v>
      </c>
      <c r="M122" s="9" t="s">
        <v>46</v>
      </c>
      <c r="N122" s="7" t="s">
        <v>129</v>
      </c>
      <c r="O122" s="34"/>
      <c r="P122" s="34"/>
    </row>
    <row r="123" spans="1:16" s="11" customFormat="1" ht="18" customHeight="1">
      <c r="A123" s="5">
        <f t="shared" si="14"/>
        <v>23</v>
      </c>
      <c r="B123" s="33" t="s">
        <v>134</v>
      </c>
      <c r="C123" s="33">
        <v>1959</v>
      </c>
      <c r="D123" s="33">
        <v>2</v>
      </c>
      <c r="E123" s="33">
        <v>2</v>
      </c>
      <c r="F123" s="33">
        <v>2</v>
      </c>
      <c r="G123" s="44">
        <v>2022</v>
      </c>
      <c r="H123" s="98">
        <v>55</v>
      </c>
      <c r="I123" s="8">
        <v>230000</v>
      </c>
      <c r="J123" s="9">
        <f t="shared" si="13"/>
        <v>460000</v>
      </c>
      <c r="K123" s="9">
        <f t="shared" si="11"/>
        <v>414000</v>
      </c>
      <c r="L123" s="9">
        <f t="shared" si="12"/>
        <v>46000</v>
      </c>
      <c r="M123" s="9" t="s">
        <v>46</v>
      </c>
      <c r="N123" s="7" t="s">
        <v>129</v>
      </c>
      <c r="O123" s="34"/>
      <c r="P123" s="34"/>
    </row>
    <row r="124" spans="1:16" s="54" customFormat="1" ht="18.600000000000001" customHeight="1">
      <c r="A124" s="72">
        <f t="shared" si="14"/>
        <v>24</v>
      </c>
      <c r="B124" s="73" t="s">
        <v>135</v>
      </c>
      <c r="C124" s="80">
        <v>1973</v>
      </c>
      <c r="D124" s="51">
        <v>2</v>
      </c>
      <c r="E124" s="51">
        <v>3</v>
      </c>
      <c r="F124" s="51">
        <v>3</v>
      </c>
      <c r="G124" s="44">
        <v>2022</v>
      </c>
      <c r="H124" s="100">
        <v>86.2</v>
      </c>
      <c r="I124" s="75">
        <v>230000</v>
      </c>
      <c r="J124" s="52">
        <f t="shared" si="13"/>
        <v>690000</v>
      </c>
      <c r="K124" s="52">
        <f t="shared" si="11"/>
        <v>621000</v>
      </c>
      <c r="L124" s="52">
        <f t="shared" si="12"/>
        <v>69000</v>
      </c>
      <c r="M124" s="52" t="s">
        <v>46</v>
      </c>
      <c r="N124" s="51" t="s">
        <v>14</v>
      </c>
      <c r="O124" s="53"/>
      <c r="P124" s="53"/>
    </row>
    <row r="125" spans="1:16" s="54" customFormat="1" ht="18.600000000000001" customHeight="1">
      <c r="A125" s="72">
        <f t="shared" si="14"/>
        <v>25</v>
      </c>
      <c r="B125" s="73" t="s">
        <v>136</v>
      </c>
      <c r="C125" s="80">
        <v>1964</v>
      </c>
      <c r="D125" s="51">
        <v>2</v>
      </c>
      <c r="E125" s="51">
        <v>2</v>
      </c>
      <c r="F125" s="51">
        <v>2</v>
      </c>
      <c r="G125" s="44">
        <v>2022</v>
      </c>
      <c r="H125" s="100">
        <v>110</v>
      </c>
      <c r="I125" s="75">
        <v>230000</v>
      </c>
      <c r="J125" s="52">
        <f t="shared" si="13"/>
        <v>460000</v>
      </c>
      <c r="K125" s="52">
        <f t="shared" si="11"/>
        <v>414000</v>
      </c>
      <c r="L125" s="52">
        <f t="shared" si="12"/>
        <v>46000</v>
      </c>
      <c r="M125" s="52" t="s">
        <v>46</v>
      </c>
      <c r="N125" s="51" t="s">
        <v>14</v>
      </c>
      <c r="O125" s="53"/>
      <c r="P125" s="53"/>
    </row>
    <row r="126" spans="1:16" s="25" customFormat="1" ht="18.600000000000001" customHeight="1">
      <c r="A126" s="123">
        <f t="shared" si="14"/>
        <v>26</v>
      </c>
      <c r="B126" s="56" t="s">
        <v>101</v>
      </c>
      <c r="C126" s="22">
        <v>1963</v>
      </c>
      <c r="D126" s="22">
        <v>2</v>
      </c>
      <c r="E126" s="22">
        <v>3</v>
      </c>
      <c r="F126" s="22">
        <v>3</v>
      </c>
      <c r="G126" s="44">
        <v>2022</v>
      </c>
      <c r="H126" s="45">
        <v>78.3</v>
      </c>
      <c r="I126" s="57">
        <v>230000</v>
      </c>
      <c r="J126" s="2">
        <f t="shared" si="13"/>
        <v>690000</v>
      </c>
      <c r="K126" s="23">
        <f t="shared" si="11"/>
        <v>621000</v>
      </c>
      <c r="L126" s="23">
        <f t="shared" si="12"/>
        <v>69000</v>
      </c>
      <c r="M126" s="23" t="s">
        <v>46</v>
      </c>
      <c r="N126" s="22" t="s">
        <v>14</v>
      </c>
      <c r="O126" s="43"/>
      <c r="P126" s="43"/>
    </row>
    <row r="127" spans="1:16" s="25" customFormat="1" ht="18.600000000000001" customHeight="1">
      <c r="A127" s="123">
        <f t="shared" si="14"/>
        <v>27</v>
      </c>
      <c r="B127" s="56" t="s">
        <v>137</v>
      </c>
      <c r="C127" s="22">
        <v>1975</v>
      </c>
      <c r="D127" s="22">
        <v>2</v>
      </c>
      <c r="E127" s="22">
        <v>2</v>
      </c>
      <c r="F127" s="22">
        <v>2</v>
      </c>
      <c r="G127" s="44">
        <v>2022</v>
      </c>
      <c r="H127" s="45">
        <v>57.4</v>
      </c>
      <c r="I127" s="57">
        <v>230000</v>
      </c>
      <c r="J127" s="2">
        <f t="shared" si="13"/>
        <v>460000</v>
      </c>
      <c r="K127" s="23">
        <f t="shared" si="11"/>
        <v>414000</v>
      </c>
      <c r="L127" s="23">
        <f t="shared" si="12"/>
        <v>46000</v>
      </c>
      <c r="M127" s="23" t="s">
        <v>46</v>
      </c>
      <c r="N127" s="22" t="s">
        <v>14</v>
      </c>
      <c r="O127" s="43"/>
      <c r="P127" s="43"/>
    </row>
    <row r="128" spans="1:16" s="54" customFormat="1" ht="18.600000000000001" customHeight="1">
      <c r="A128" s="72">
        <f t="shared" si="14"/>
        <v>28</v>
      </c>
      <c r="B128" s="78" t="s">
        <v>161</v>
      </c>
      <c r="C128" s="79">
        <v>1985</v>
      </c>
      <c r="D128" s="51">
        <v>2</v>
      </c>
      <c r="E128" s="51">
        <v>2</v>
      </c>
      <c r="F128" s="51">
        <v>2</v>
      </c>
      <c r="G128" s="44">
        <v>2022</v>
      </c>
      <c r="H128" s="100">
        <v>45</v>
      </c>
      <c r="I128" s="75">
        <v>230000</v>
      </c>
      <c r="J128" s="52">
        <f t="shared" si="13"/>
        <v>460000</v>
      </c>
      <c r="K128" s="52">
        <f t="shared" si="11"/>
        <v>414000</v>
      </c>
      <c r="L128" s="52">
        <f t="shared" si="12"/>
        <v>46000</v>
      </c>
      <c r="M128" s="52" t="s">
        <v>46</v>
      </c>
      <c r="N128" s="51" t="s">
        <v>14</v>
      </c>
      <c r="O128" s="53"/>
      <c r="P128" s="53"/>
    </row>
    <row r="129" spans="1:16" s="54" customFormat="1" ht="18.600000000000001" customHeight="1">
      <c r="A129" s="72">
        <f t="shared" si="14"/>
        <v>29</v>
      </c>
      <c r="B129" s="78" t="s">
        <v>139</v>
      </c>
      <c r="C129" s="79">
        <v>1985</v>
      </c>
      <c r="D129" s="51">
        <v>2</v>
      </c>
      <c r="E129" s="51">
        <v>2</v>
      </c>
      <c r="F129" s="51">
        <v>2</v>
      </c>
      <c r="G129" s="44">
        <v>2022</v>
      </c>
      <c r="H129" s="100">
        <v>47</v>
      </c>
      <c r="I129" s="75">
        <v>230000</v>
      </c>
      <c r="J129" s="52">
        <f t="shared" si="13"/>
        <v>460000</v>
      </c>
      <c r="K129" s="52">
        <f t="shared" si="11"/>
        <v>414000</v>
      </c>
      <c r="L129" s="52">
        <f t="shared" si="12"/>
        <v>46000</v>
      </c>
      <c r="M129" s="52" t="s">
        <v>46</v>
      </c>
      <c r="N129" s="51" t="s">
        <v>14</v>
      </c>
      <c r="O129" s="53"/>
      <c r="P129" s="53"/>
    </row>
    <row r="130" spans="1:16" s="25" customFormat="1" ht="18.600000000000001" customHeight="1">
      <c r="A130" s="20">
        <f t="shared" si="14"/>
        <v>30</v>
      </c>
      <c r="B130" s="58" t="s">
        <v>106</v>
      </c>
      <c r="C130" s="22">
        <v>1985</v>
      </c>
      <c r="D130" s="44">
        <v>3</v>
      </c>
      <c r="E130" s="44">
        <v>2</v>
      </c>
      <c r="F130" s="44">
        <v>2</v>
      </c>
      <c r="G130" s="44">
        <v>2022</v>
      </c>
      <c r="H130" s="45">
        <v>112</v>
      </c>
      <c r="I130" s="57">
        <v>220000</v>
      </c>
      <c r="J130" s="23">
        <f t="shared" si="13"/>
        <v>440000</v>
      </c>
      <c r="K130" s="23">
        <f t="shared" si="11"/>
        <v>396000</v>
      </c>
      <c r="L130" s="23">
        <f t="shared" si="12"/>
        <v>44000</v>
      </c>
      <c r="M130" s="22" t="s">
        <v>140</v>
      </c>
      <c r="N130" s="93" t="s">
        <v>22</v>
      </c>
      <c r="O130" s="43"/>
      <c r="P130" s="43"/>
    </row>
    <row r="131" spans="1:16" s="25" customFormat="1" ht="18" customHeight="1">
      <c r="A131" s="20">
        <f t="shared" si="14"/>
        <v>31</v>
      </c>
      <c r="B131" s="56" t="s">
        <v>164</v>
      </c>
      <c r="C131" s="44">
        <v>1959</v>
      </c>
      <c r="D131" s="44">
        <v>3</v>
      </c>
      <c r="E131" s="44">
        <v>3</v>
      </c>
      <c r="F131" s="44">
        <v>3</v>
      </c>
      <c r="G131" s="44">
        <v>2022</v>
      </c>
      <c r="H131" s="45">
        <v>732.1</v>
      </c>
      <c r="I131" s="8">
        <v>220000</v>
      </c>
      <c r="J131" s="9">
        <f>F131*I131</f>
        <v>660000</v>
      </c>
      <c r="K131" s="9">
        <f t="shared" si="11"/>
        <v>594000</v>
      </c>
      <c r="L131" s="9">
        <f t="shared" si="12"/>
        <v>66000</v>
      </c>
      <c r="M131" s="23" t="s">
        <v>46</v>
      </c>
      <c r="N131" s="22" t="s">
        <v>20</v>
      </c>
      <c r="O131" s="43"/>
      <c r="P131" s="43"/>
    </row>
    <row r="132" spans="1:16" s="11" customFormat="1" ht="18" customHeight="1">
      <c r="A132" s="5">
        <f t="shared" si="14"/>
        <v>32</v>
      </c>
      <c r="B132" s="6" t="s">
        <v>120</v>
      </c>
      <c r="C132" s="7">
        <v>1991</v>
      </c>
      <c r="D132" s="7">
        <v>3</v>
      </c>
      <c r="E132" s="7">
        <v>2</v>
      </c>
      <c r="F132" s="7">
        <v>2</v>
      </c>
      <c r="G132" s="44">
        <v>2022</v>
      </c>
      <c r="H132" s="98">
        <v>78.2</v>
      </c>
      <c r="I132" s="8">
        <v>220000</v>
      </c>
      <c r="J132" s="9">
        <f t="shared" si="13"/>
        <v>440000</v>
      </c>
      <c r="K132" s="9">
        <f t="shared" si="11"/>
        <v>396000</v>
      </c>
      <c r="L132" s="9">
        <f t="shared" si="12"/>
        <v>44000</v>
      </c>
      <c r="M132" s="9" t="s">
        <v>46</v>
      </c>
      <c r="N132" s="7" t="s">
        <v>12</v>
      </c>
      <c r="O132" s="34"/>
      <c r="P132" s="34"/>
    </row>
    <row r="133" spans="1:16" s="11" customFormat="1" ht="18.600000000000001" customHeight="1">
      <c r="A133" s="5">
        <f t="shared" si="14"/>
        <v>33</v>
      </c>
      <c r="B133" s="33" t="s">
        <v>144</v>
      </c>
      <c r="C133" s="7">
        <v>1992</v>
      </c>
      <c r="D133" s="7">
        <v>3</v>
      </c>
      <c r="E133" s="7">
        <v>3</v>
      </c>
      <c r="F133" s="7">
        <v>3</v>
      </c>
      <c r="G133" s="44">
        <v>2022</v>
      </c>
      <c r="H133" s="98">
        <v>732.3</v>
      </c>
      <c r="I133" s="8">
        <v>220000</v>
      </c>
      <c r="J133" s="9">
        <f t="shared" si="13"/>
        <v>660000</v>
      </c>
      <c r="K133" s="9">
        <f t="shared" si="11"/>
        <v>594000</v>
      </c>
      <c r="L133" s="9">
        <f t="shared" si="12"/>
        <v>66000</v>
      </c>
      <c r="M133" s="9" t="s">
        <v>46</v>
      </c>
      <c r="N133" s="7" t="s">
        <v>145</v>
      </c>
      <c r="O133" s="34"/>
      <c r="P133" s="34"/>
    </row>
    <row r="134" spans="1:16" s="25" customFormat="1" ht="18.600000000000001" customHeight="1">
      <c r="A134" s="20">
        <f t="shared" si="14"/>
        <v>34</v>
      </c>
      <c r="B134" s="56" t="s">
        <v>64</v>
      </c>
      <c r="C134" s="22">
        <v>1982</v>
      </c>
      <c r="D134" s="22">
        <v>5</v>
      </c>
      <c r="E134" s="22">
        <v>6</v>
      </c>
      <c r="F134" s="22">
        <v>6</v>
      </c>
      <c r="G134" s="44">
        <v>2022</v>
      </c>
      <c r="H134" s="45">
        <v>1510.8</v>
      </c>
      <c r="I134" s="57">
        <v>320140</v>
      </c>
      <c r="J134" s="23">
        <f t="shared" si="13"/>
        <v>1920840</v>
      </c>
      <c r="K134" s="23">
        <f t="shared" si="11"/>
        <v>1728756</v>
      </c>
      <c r="L134" s="23">
        <f t="shared" si="12"/>
        <v>192084</v>
      </c>
      <c r="M134" s="22" t="s">
        <v>140</v>
      </c>
      <c r="N134" s="22" t="s">
        <v>30</v>
      </c>
      <c r="O134" s="43"/>
      <c r="P134" s="43"/>
    </row>
    <row r="135" spans="1:16" s="25" customFormat="1" ht="18" customHeight="1">
      <c r="A135" s="20">
        <f t="shared" si="14"/>
        <v>35</v>
      </c>
      <c r="B135" s="58" t="s">
        <v>83</v>
      </c>
      <c r="C135" s="58">
        <v>1987</v>
      </c>
      <c r="D135" s="58">
        <v>5</v>
      </c>
      <c r="E135" s="58">
        <v>8</v>
      </c>
      <c r="F135" s="58">
        <v>8</v>
      </c>
      <c r="G135" s="44">
        <v>2022</v>
      </c>
      <c r="H135" s="45">
        <v>781.3</v>
      </c>
      <c r="I135" s="64">
        <v>320140</v>
      </c>
      <c r="J135" s="23">
        <f t="shared" si="13"/>
        <v>2561120</v>
      </c>
      <c r="K135" s="23">
        <f t="shared" si="11"/>
        <v>2305008</v>
      </c>
      <c r="L135" s="23">
        <f t="shared" si="12"/>
        <v>256112</v>
      </c>
      <c r="M135" s="22" t="s">
        <v>140</v>
      </c>
      <c r="N135" s="22" t="s">
        <v>116</v>
      </c>
      <c r="O135" s="43"/>
      <c r="P135" s="43"/>
    </row>
    <row r="136" spans="1:16" s="25" customFormat="1" ht="18" customHeight="1">
      <c r="A136" s="20">
        <f t="shared" si="14"/>
        <v>36</v>
      </c>
      <c r="B136" s="56" t="s">
        <v>104</v>
      </c>
      <c r="C136" s="44">
        <v>1985</v>
      </c>
      <c r="D136" s="44">
        <v>5</v>
      </c>
      <c r="E136" s="44">
        <v>11</v>
      </c>
      <c r="F136" s="44">
        <v>11</v>
      </c>
      <c r="G136" s="44">
        <v>2022</v>
      </c>
      <c r="H136" s="45">
        <v>1007.6</v>
      </c>
      <c r="I136" s="57">
        <v>320140</v>
      </c>
      <c r="J136" s="23">
        <f t="shared" si="13"/>
        <v>3521540</v>
      </c>
      <c r="K136" s="23">
        <f t="shared" si="11"/>
        <v>3169386</v>
      </c>
      <c r="L136" s="23">
        <f t="shared" si="12"/>
        <v>352154</v>
      </c>
      <c r="M136" s="22" t="s">
        <v>140</v>
      </c>
      <c r="N136" s="22" t="s">
        <v>105</v>
      </c>
      <c r="O136" s="43"/>
      <c r="P136" s="43"/>
    </row>
    <row r="137" spans="1:16" s="11" customFormat="1" ht="18" customHeight="1">
      <c r="A137" s="20">
        <f t="shared" si="14"/>
        <v>37</v>
      </c>
      <c r="B137" s="36" t="s">
        <v>63</v>
      </c>
      <c r="C137" s="39">
        <v>1973</v>
      </c>
      <c r="D137" s="36">
        <v>5</v>
      </c>
      <c r="E137" s="36">
        <v>4</v>
      </c>
      <c r="F137" s="36">
        <v>4</v>
      </c>
      <c r="G137" s="44">
        <v>2022</v>
      </c>
      <c r="H137" s="98">
        <v>1406.4</v>
      </c>
      <c r="I137" s="37">
        <v>320140</v>
      </c>
      <c r="J137" s="9">
        <f>F137*I137</f>
        <v>1280560</v>
      </c>
      <c r="K137" s="9">
        <f t="shared" si="11"/>
        <v>1152504</v>
      </c>
      <c r="L137" s="9">
        <f t="shared" si="12"/>
        <v>128056</v>
      </c>
      <c r="M137" s="9" t="s">
        <v>46</v>
      </c>
      <c r="N137" s="7" t="s">
        <v>30</v>
      </c>
      <c r="O137" s="34"/>
      <c r="P137" s="34"/>
    </row>
    <row r="138" spans="1:16" s="90" customFormat="1" ht="18.600000000000001" customHeight="1">
      <c r="A138" s="20">
        <f>A47+1</f>
        <v>44</v>
      </c>
      <c r="B138" s="56" t="s">
        <v>237</v>
      </c>
      <c r="C138" s="44">
        <v>1967</v>
      </c>
      <c r="D138" s="44">
        <v>5</v>
      </c>
      <c r="E138" s="44">
        <v>4</v>
      </c>
      <c r="F138" s="44">
        <v>4</v>
      </c>
      <c r="G138" s="44">
        <v>2022</v>
      </c>
      <c r="H138" s="45">
        <v>221.5</v>
      </c>
      <c r="I138" s="57">
        <v>320140</v>
      </c>
      <c r="J138" s="23">
        <f t="shared" si="13"/>
        <v>1280560</v>
      </c>
      <c r="K138" s="23">
        <f t="shared" si="11"/>
        <v>1152504</v>
      </c>
      <c r="L138" s="23">
        <f t="shared" si="12"/>
        <v>128056</v>
      </c>
      <c r="M138" s="22" t="s">
        <v>181</v>
      </c>
      <c r="N138" s="22" t="s">
        <v>105</v>
      </c>
      <c r="O138" s="89" t="s">
        <v>229</v>
      </c>
      <c r="P138" s="89"/>
    </row>
    <row r="139" spans="1:16" s="25" customFormat="1" ht="18.600000000000001" customHeight="1">
      <c r="A139" s="20">
        <f t="shared" si="14"/>
        <v>45</v>
      </c>
      <c r="B139" s="58" t="s">
        <v>84</v>
      </c>
      <c r="C139" s="58">
        <v>1982</v>
      </c>
      <c r="D139" s="58">
        <v>5</v>
      </c>
      <c r="E139" s="58">
        <v>6</v>
      </c>
      <c r="F139" s="58">
        <v>6</v>
      </c>
      <c r="G139" s="44">
        <v>2022</v>
      </c>
      <c r="H139" s="45">
        <v>210.3</v>
      </c>
      <c r="I139" s="64">
        <v>320140</v>
      </c>
      <c r="J139" s="23">
        <f t="shared" si="13"/>
        <v>1920840</v>
      </c>
      <c r="K139" s="23">
        <f t="shared" si="11"/>
        <v>1728756</v>
      </c>
      <c r="L139" s="23">
        <f t="shared" si="12"/>
        <v>192084</v>
      </c>
      <c r="M139" s="22" t="s">
        <v>140</v>
      </c>
      <c r="N139" s="67" t="s">
        <v>85</v>
      </c>
      <c r="O139" s="43"/>
      <c r="P139" s="43"/>
    </row>
    <row r="140" spans="1:16" s="25" customFormat="1" ht="18.600000000000001" customHeight="1">
      <c r="A140" s="20">
        <f t="shared" si="14"/>
        <v>46</v>
      </c>
      <c r="B140" s="56" t="s">
        <v>175</v>
      </c>
      <c r="C140" s="44">
        <v>1972</v>
      </c>
      <c r="D140" s="44">
        <v>5</v>
      </c>
      <c r="E140" s="44">
        <v>11</v>
      </c>
      <c r="F140" s="44">
        <v>11</v>
      </c>
      <c r="G140" s="44">
        <v>2022</v>
      </c>
      <c r="H140" s="45">
        <v>1901.1</v>
      </c>
      <c r="I140" s="57">
        <v>320140</v>
      </c>
      <c r="J140" s="23">
        <f t="shared" si="13"/>
        <v>3521540</v>
      </c>
      <c r="K140" s="23">
        <f t="shared" si="11"/>
        <v>3169386</v>
      </c>
      <c r="L140" s="23">
        <f t="shared" si="12"/>
        <v>352154</v>
      </c>
      <c r="M140" s="23" t="s">
        <v>140</v>
      </c>
      <c r="N140" s="67" t="s">
        <v>113</v>
      </c>
      <c r="O140" s="43"/>
      <c r="P140" s="43"/>
    </row>
    <row r="141" spans="1:16" s="25" customFormat="1" ht="18" customHeight="1">
      <c r="A141" s="20">
        <f>A140+1</f>
        <v>47</v>
      </c>
      <c r="B141" s="58" t="s">
        <v>86</v>
      </c>
      <c r="C141" s="58">
        <v>1973</v>
      </c>
      <c r="D141" s="58">
        <v>5</v>
      </c>
      <c r="E141" s="58">
        <v>6</v>
      </c>
      <c r="F141" s="58">
        <v>6</v>
      </c>
      <c r="G141" s="44">
        <v>2022</v>
      </c>
      <c r="H141" s="45">
        <v>442.3</v>
      </c>
      <c r="I141" s="64">
        <v>320140</v>
      </c>
      <c r="J141" s="23">
        <f t="shared" si="13"/>
        <v>1920840</v>
      </c>
      <c r="K141" s="23">
        <f t="shared" si="11"/>
        <v>1728756</v>
      </c>
      <c r="L141" s="23">
        <f t="shared" si="12"/>
        <v>192084</v>
      </c>
      <c r="M141" s="23" t="s">
        <v>46</v>
      </c>
      <c r="N141" s="22" t="s">
        <v>30</v>
      </c>
      <c r="O141" s="43"/>
      <c r="P141" s="43"/>
    </row>
    <row r="142" spans="1:16" s="25" customFormat="1" ht="18.600000000000001" customHeight="1">
      <c r="A142" s="20">
        <f t="shared" si="14"/>
        <v>48</v>
      </c>
      <c r="B142" s="56" t="s">
        <v>219</v>
      </c>
      <c r="C142" s="44">
        <v>1984</v>
      </c>
      <c r="D142" s="44">
        <v>5</v>
      </c>
      <c r="E142" s="44">
        <v>5</v>
      </c>
      <c r="F142" s="44">
        <v>5</v>
      </c>
      <c r="G142" s="44">
        <v>2022</v>
      </c>
      <c r="H142" s="45">
        <v>472.6</v>
      </c>
      <c r="I142" s="57">
        <v>320140</v>
      </c>
      <c r="J142" s="23">
        <f t="shared" si="13"/>
        <v>1600700</v>
      </c>
      <c r="K142" s="23">
        <f t="shared" si="11"/>
        <v>1440630</v>
      </c>
      <c r="L142" s="23">
        <f t="shared" si="12"/>
        <v>160070</v>
      </c>
      <c r="M142" s="22" t="s">
        <v>140</v>
      </c>
      <c r="N142" s="22" t="s">
        <v>22</v>
      </c>
      <c r="O142" s="43"/>
      <c r="P142" s="43"/>
    </row>
    <row r="143" spans="1:16" s="25" customFormat="1" ht="18.600000000000001" customHeight="1">
      <c r="A143" s="123"/>
      <c r="B143" s="1"/>
      <c r="C143" s="12"/>
      <c r="D143" s="12"/>
      <c r="E143" s="12"/>
      <c r="F143" s="12"/>
      <c r="G143" s="44"/>
      <c r="H143" s="46"/>
      <c r="I143" s="8"/>
      <c r="J143" s="9">
        <f>SUM(J101:J142)</f>
        <v>36218540</v>
      </c>
      <c r="K143" s="9">
        <f t="shared" si="11"/>
        <v>32596686</v>
      </c>
      <c r="L143" s="9">
        <f t="shared" si="12"/>
        <v>3621854</v>
      </c>
      <c r="M143" s="40"/>
      <c r="N143" s="14"/>
      <c r="O143" s="3"/>
      <c r="P143" s="3"/>
    </row>
    <row r="145" spans="1:16" ht="18.600000000000001" customHeight="1">
      <c r="B145" s="55">
        <v>2023</v>
      </c>
    </row>
    <row r="146" spans="1:16" s="11" customFormat="1" ht="18.600000000000001" customHeight="1">
      <c r="A146" s="33"/>
      <c r="B146" s="6" t="s">
        <v>221</v>
      </c>
      <c r="C146" s="33">
        <v>1956</v>
      </c>
      <c r="D146" s="33">
        <v>2</v>
      </c>
      <c r="E146" s="33">
        <v>1</v>
      </c>
      <c r="F146" s="33">
        <v>1</v>
      </c>
      <c r="G146" s="33">
        <v>2023</v>
      </c>
      <c r="H146" s="98">
        <v>33.6</v>
      </c>
      <c r="I146" s="8">
        <v>230000</v>
      </c>
      <c r="J146" s="9">
        <f t="shared" ref="J146:J157" si="15">F146*I146</f>
        <v>230000</v>
      </c>
      <c r="K146" s="9">
        <f t="shared" ref="K146:K157" si="16">J146*0.9</f>
        <v>207000</v>
      </c>
      <c r="L146" s="9">
        <f t="shared" ref="L146:L157" si="17">J146-K146</f>
        <v>23000</v>
      </c>
      <c r="M146" s="108" t="s">
        <v>184</v>
      </c>
      <c r="N146" s="7" t="s">
        <v>20</v>
      </c>
      <c r="O146" s="34"/>
      <c r="P146" s="34"/>
    </row>
    <row r="147" spans="1:16" s="11" customFormat="1" ht="18.600000000000001" customHeight="1">
      <c r="A147" s="33"/>
      <c r="B147" s="6" t="s">
        <v>222</v>
      </c>
      <c r="C147" s="33">
        <v>1973</v>
      </c>
      <c r="D147" s="33">
        <v>2</v>
      </c>
      <c r="E147" s="33">
        <v>2</v>
      </c>
      <c r="F147" s="33">
        <v>2</v>
      </c>
      <c r="G147" s="33">
        <v>2023</v>
      </c>
      <c r="H147" s="98">
        <v>46.2</v>
      </c>
      <c r="I147" s="8">
        <v>230000</v>
      </c>
      <c r="J147" s="9">
        <f t="shared" si="15"/>
        <v>460000</v>
      </c>
      <c r="K147" s="9">
        <f t="shared" si="16"/>
        <v>414000</v>
      </c>
      <c r="L147" s="9">
        <f t="shared" si="17"/>
        <v>46000</v>
      </c>
      <c r="M147" s="108" t="s">
        <v>184</v>
      </c>
      <c r="N147" s="7" t="s">
        <v>244</v>
      </c>
      <c r="O147" s="34"/>
      <c r="P147" s="34"/>
    </row>
    <row r="148" spans="1:16" s="11" customFormat="1" ht="15.75">
      <c r="A148" s="33"/>
      <c r="B148" s="6" t="s">
        <v>173</v>
      </c>
      <c r="C148" s="33">
        <v>1956</v>
      </c>
      <c r="D148" s="33">
        <v>2</v>
      </c>
      <c r="E148" s="33">
        <v>1</v>
      </c>
      <c r="F148" s="33">
        <v>1</v>
      </c>
      <c r="G148" s="33">
        <v>2023</v>
      </c>
      <c r="H148" s="98">
        <v>34.1</v>
      </c>
      <c r="I148" s="8">
        <v>230000</v>
      </c>
      <c r="J148" s="9">
        <f t="shared" si="15"/>
        <v>230000</v>
      </c>
      <c r="K148" s="9">
        <f t="shared" si="16"/>
        <v>207000</v>
      </c>
      <c r="L148" s="9">
        <f t="shared" si="17"/>
        <v>23000</v>
      </c>
      <c r="M148" s="114" t="s">
        <v>140</v>
      </c>
      <c r="N148" s="7" t="s">
        <v>20</v>
      </c>
      <c r="O148" s="34"/>
      <c r="P148" s="34"/>
    </row>
    <row r="149" spans="1:16" s="11" customFormat="1" ht="18.600000000000001" customHeight="1">
      <c r="A149" s="33"/>
      <c r="B149" s="6" t="s">
        <v>220</v>
      </c>
      <c r="C149" s="33">
        <v>1972</v>
      </c>
      <c r="D149" s="33">
        <v>2</v>
      </c>
      <c r="E149" s="33">
        <v>2</v>
      </c>
      <c r="F149" s="33">
        <v>2</v>
      </c>
      <c r="G149" s="33">
        <v>2023</v>
      </c>
      <c r="H149" s="98">
        <v>57.6</v>
      </c>
      <c r="I149" s="8">
        <v>230000</v>
      </c>
      <c r="J149" s="9">
        <f t="shared" si="15"/>
        <v>460000</v>
      </c>
      <c r="K149" s="9">
        <f t="shared" si="16"/>
        <v>414000</v>
      </c>
      <c r="L149" s="9">
        <f t="shared" si="17"/>
        <v>46000</v>
      </c>
      <c r="M149" s="108" t="s">
        <v>140</v>
      </c>
      <c r="N149" s="7" t="s">
        <v>22</v>
      </c>
      <c r="O149" s="34"/>
      <c r="P149" s="34"/>
    </row>
    <row r="150" spans="1:16" s="11" customFormat="1" ht="18" customHeight="1">
      <c r="A150" s="33"/>
      <c r="B150" s="6" t="s">
        <v>218</v>
      </c>
      <c r="C150" s="33">
        <v>1957</v>
      </c>
      <c r="D150" s="33">
        <v>2</v>
      </c>
      <c r="E150" s="33">
        <v>2</v>
      </c>
      <c r="F150" s="33">
        <v>2</v>
      </c>
      <c r="G150" s="33">
        <v>2023</v>
      </c>
      <c r="H150" s="98">
        <v>57.2</v>
      </c>
      <c r="I150" s="8">
        <v>230000</v>
      </c>
      <c r="J150" s="9">
        <f t="shared" si="15"/>
        <v>460000</v>
      </c>
      <c r="K150" s="9">
        <f t="shared" si="16"/>
        <v>414000</v>
      </c>
      <c r="L150" s="9">
        <f t="shared" si="17"/>
        <v>46000</v>
      </c>
      <c r="M150" s="7" t="s">
        <v>140</v>
      </c>
      <c r="N150" s="7" t="s">
        <v>20</v>
      </c>
      <c r="O150" s="34"/>
      <c r="P150" s="34"/>
    </row>
    <row r="151" spans="1:16" s="11" customFormat="1" ht="15.75">
      <c r="A151" s="33"/>
      <c r="B151" s="6" t="s">
        <v>180</v>
      </c>
      <c r="C151" s="33">
        <v>1956</v>
      </c>
      <c r="D151" s="33">
        <v>2</v>
      </c>
      <c r="E151" s="33">
        <v>1</v>
      </c>
      <c r="F151" s="33">
        <v>1</v>
      </c>
      <c r="G151" s="33">
        <v>2023</v>
      </c>
      <c r="H151" s="98">
        <v>32.5</v>
      </c>
      <c r="I151" s="8">
        <v>230000</v>
      </c>
      <c r="J151" s="9">
        <f t="shared" si="15"/>
        <v>230000</v>
      </c>
      <c r="K151" s="9">
        <f t="shared" si="16"/>
        <v>207000</v>
      </c>
      <c r="L151" s="9">
        <f t="shared" si="17"/>
        <v>23000</v>
      </c>
      <c r="M151" s="114" t="s">
        <v>140</v>
      </c>
      <c r="N151" s="7" t="s">
        <v>20</v>
      </c>
      <c r="O151" s="34"/>
      <c r="P151" s="34"/>
    </row>
    <row r="153" spans="1:16" s="11" customFormat="1" ht="18.600000000000001" customHeight="1">
      <c r="A153" s="33"/>
      <c r="B153" s="6" t="s">
        <v>217</v>
      </c>
      <c r="C153" s="33">
        <v>1956</v>
      </c>
      <c r="D153" s="33">
        <v>2</v>
      </c>
      <c r="E153" s="33">
        <v>1</v>
      </c>
      <c r="F153" s="33">
        <v>1</v>
      </c>
      <c r="G153" s="33">
        <v>2023</v>
      </c>
      <c r="H153" s="98">
        <v>43</v>
      </c>
      <c r="I153" s="8">
        <v>230000</v>
      </c>
      <c r="J153" s="9">
        <f t="shared" si="15"/>
        <v>230000</v>
      </c>
      <c r="K153" s="9">
        <f t="shared" si="16"/>
        <v>207000</v>
      </c>
      <c r="L153" s="9">
        <f t="shared" si="17"/>
        <v>23000</v>
      </c>
      <c r="M153" s="108" t="s">
        <v>184</v>
      </c>
      <c r="N153" s="7" t="s">
        <v>20</v>
      </c>
      <c r="O153" s="34"/>
      <c r="P153" s="34"/>
    </row>
    <row r="154" spans="1:16" ht="18.600000000000001" customHeight="1">
      <c r="A154" s="12"/>
      <c r="B154" s="12" t="s">
        <v>194</v>
      </c>
      <c r="C154" s="12">
        <v>1959</v>
      </c>
      <c r="D154" s="12">
        <v>2</v>
      </c>
      <c r="E154" s="12">
        <v>2</v>
      </c>
      <c r="F154" s="12">
        <v>2</v>
      </c>
      <c r="G154" s="33">
        <v>2023</v>
      </c>
      <c r="H154" s="99">
        <v>48.4</v>
      </c>
      <c r="I154" s="29">
        <v>230000</v>
      </c>
      <c r="J154" s="50">
        <f t="shared" si="15"/>
        <v>460000</v>
      </c>
      <c r="K154" s="50">
        <f t="shared" si="16"/>
        <v>414000</v>
      </c>
      <c r="L154" s="50">
        <f t="shared" si="17"/>
        <v>46000</v>
      </c>
      <c r="M154" s="103" t="s">
        <v>46</v>
      </c>
      <c r="N154" s="7" t="s">
        <v>12</v>
      </c>
    </row>
    <row r="155" spans="1:16" ht="18.600000000000001" customHeight="1">
      <c r="A155" s="12"/>
      <c r="B155" s="12" t="s">
        <v>195</v>
      </c>
      <c r="C155" s="12">
        <v>1959</v>
      </c>
      <c r="D155" s="12">
        <v>2</v>
      </c>
      <c r="E155" s="12">
        <v>3</v>
      </c>
      <c r="F155" s="12">
        <v>3</v>
      </c>
      <c r="G155" s="33">
        <v>2023</v>
      </c>
      <c r="H155" s="99">
        <v>73.5</v>
      </c>
      <c r="I155" s="29">
        <v>230000</v>
      </c>
      <c r="J155" s="50">
        <f t="shared" si="15"/>
        <v>690000</v>
      </c>
      <c r="K155" s="50">
        <f t="shared" si="16"/>
        <v>621000</v>
      </c>
      <c r="L155" s="50">
        <f t="shared" si="17"/>
        <v>69000</v>
      </c>
      <c r="M155" s="103" t="s">
        <v>140</v>
      </c>
      <c r="N155" s="7" t="s">
        <v>12</v>
      </c>
    </row>
    <row r="156" spans="1:16" ht="18.600000000000001" customHeight="1">
      <c r="A156" s="12"/>
      <c r="B156" s="12" t="s">
        <v>196</v>
      </c>
      <c r="C156" s="12">
        <v>1959</v>
      </c>
      <c r="D156" s="12">
        <v>2</v>
      </c>
      <c r="E156" s="12">
        <v>3</v>
      </c>
      <c r="F156" s="12">
        <v>3</v>
      </c>
      <c r="G156" s="33">
        <v>2023</v>
      </c>
      <c r="H156" s="112">
        <v>80</v>
      </c>
      <c r="I156" s="29">
        <v>230000</v>
      </c>
      <c r="J156" s="50">
        <f t="shared" si="15"/>
        <v>690000</v>
      </c>
      <c r="K156" s="50">
        <f t="shared" si="16"/>
        <v>621000</v>
      </c>
      <c r="L156" s="50">
        <f t="shared" si="17"/>
        <v>69000</v>
      </c>
      <c r="M156" s="103" t="s">
        <v>140</v>
      </c>
      <c r="N156" s="7" t="s">
        <v>129</v>
      </c>
    </row>
    <row r="157" spans="1:16" ht="18.600000000000001" customHeight="1">
      <c r="A157" s="12"/>
      <c r="B157" s="12" t="s">
        <v>202</v>
      </c>
      <c r="C157" s="12">
        <v>1959</v>
      </c>
      <c r="D157" s="12">
        <v>2</v>
      </c>
      <c r="E157" s="12">
        <v>2</v>
      </c>
      <c r="F157" s="12">
        <v>2</v>
      </c>
      <c r="G157" s="33">
        <v>2023</v>
      </c>
      <c r="H157" s="99">
        <v>53.7</v>
      </c>
      <c r="I157" s="29">
        <v>230000</v>
      </c>
      <c r="J157" s="50">
        <f t="shared" si="15"/>
        <v>460000</v>
      </c>
      <c r="K157" s="50">
        <f t="shared" si="16"/>
        <v>414000</v>
      </c>
      <c r="L157" s="50">
        <f t="shared" si="17"/>
        <v>46000</v>
      </c>
      <c r="M157" s="104" t="s">
        <v>181</v>
      </c>
      <c r="N157" s="14" t="s">
        <v>13</v>
      </c>
    </row>
    <row r="158" spans="1:16" ht="18.600000000000001" customHeight="1">
      <c r="B158" s="59" t="s">
        <v>227</v>
      </c>
      <c r="C158" s="12" t="s">
        <v>146</v>
      </c>
      <c r="D158" s="12">
        <v>2</v>
      </c>
      <c r="E158" s="12">
        <v>2</v>
      </c>
      <c r="F158" s="12">
        <v>2</v>
      </c>
      <c r="G158" s="33">
        <v>2023</v>
      </c>
      <c r="H158" s="46">
        <v>54.8</v>
      </c>
      <c r="I158" s="29">
        <v>230000</v>
      </c>
      <c r="J158" s="50">
        <f>F158*I158</f>
        <v>460000</v>
      </c>
      <c r="K158" s="50">
        <f>J158*0.9</f>
        <v>414000</v>
      </c>
      <c r="L158" s="50">
        <f>J158-K158</f>
        <v>46000</v>
      </c>
      <c r="M158" s="104" t="s">
        <v>181</v>
      </c>
      <c r="N158" s="7" t="s">
        <v>129</v>
      </c>
    </row>
    <row r="159" spans="1:16" ht="18.600000000000001" customHeight="1">
      <c r="A159" s="12"/>
      <c r="B159" s="59" t="s">
        <v>208</v>
      </c>
      <c r="C159" s="12">
        <v>1959</v>
      </c>
      <c r="D159" s="12">
        <v>2</v>
      </c>
      <c r="E159" s="12">
        <v>3</v>
      </c>
      <c r="F159" s="12">
        <v>3</v>
      </c>
      <c r="G159" s="33">
        <v>2023</v>
      </c>
      <c r="H159" s="109">
        <v>67.400000000000006</v>
      </c>
      <c r="I159" s="29">
        <v>230000</v>
      </c>
      <c r="J159" s="50">
        <f t="shared" ref="J159:J181" si="18">F159*I159</f>
        <v>690000</v>
      </c>
      <c r="K159" s="50">
        <f t="shared" ref="K159:K166" si="19">J159*0.9</f>
        <v>621000</v>
      </c>
      <c r="L159" s="50">
        <f t="shared" ref="L159:L166" si="20">J159-K159</f>
        <v>69000</v>
      </c>
      <c r="M159" s="103" t="s">
        <v>46</v>
      </c>
      <c r="N159" s="7" t="s">
        <v>129</v>
      </c>
    </row>
    <row r="160" spans="1:16" s="19" customFormat="1" ht="18.600000000000001" customHeight="1">
      <c r="A160" s="16"/>
      <c r="B160" s="86" t="s">
        <v>186</v>
      </c>
      <c r="C160" s="48">
        <v>1959</v>
      </c>
      <c r="D160" s="16">
        <v>2</v>
      </c>
      <c r="E160" s="16">
        <v>1</v>
      </c>
      <c r="F160" s="16">
        <v>1</v>
      </c>
      <c r="G160" s="33">
        <v>2023</v>
      </c>
      <c r="H160" s="120">
        <v>59</v>
      </c>
      <c r="I160" s="61">
        <v>230000</v>
      </c>
      <c r="J160" s="48">
        <f t="shared" si="18"/>
        <v>230000</v>
      </c>
      <c r="K160" s="48">
        <f t="shared" si="19"/>
        <v>207000</v>
      </c>
      <c r="L160" s="48">
        <f t="shared" si="20"/>
        <v>23000</v>
      </c>
      <c r="M160" s="105" t="s">
        <v>46</v>
      </c>
      <c r="N160" s="17" t="s">
        <v>244</v>
      </c>
      <c r="O160" s="3"/>
      <c r="P160" s="60"/>
    </row>
    <row r="161" spans="1:16" ht="18.600000000000001" customHeight="1">
      <c r="A161" s="12"/>
      <c r="B161" s="59" t="s">
        <v>187</v>
      </c>
      <c r="C161" s="12">
        <v>1963</v>
      </c>
      <c r="D161" s="12">
        <v>2</v>
      </c>
      <c r="E161" s="12">
        <v>2</v>
      </c>
      <c r="F161" s="12">
        <v>2</v>
      </c>
      <c r="G161" s="33">
        <v>2023</v>
      </c>
      <c r="H161" s="46">
        <v>50.8</v>
      </c>
      <c r="I161" s="29">
        <v>230000</v>
      </c>
      <c r="J161" s="50">
        <f t="shared" si="18"/>
        <v>460000</v>
      </c>
      <c r="K161" s="50">
        <f t="shared" si="19"/>
        <v>414000</v>
      </c>
      <c r="L161" s="50">
        <f t="shared" si="20"/>
        <v>46000</v>
      </c>
      <c r="M161" s="103" t="s">
        <v>46</v>
      </c>
      <c r="N161" s="17" t="s">
        <v>244</v>
      </c>
    </row>
    <row r="162" spans="1:16" ht="18.600000000000001" customHeight="1">
      <c r="A162" s="12"/>
      <c r="B162" s="12" t="s">
        <v>188</v>
      </c>
      <c r="C162" s="12">
        <v>1963</v>
      </c>
      <c r="D162" s="12">
        <v>2</v>
      </c>
      <c r="E162" s="12">
        <v>2</v>
      </c>
      <c r="F162" s="12">
        <v>2</v>
      </c>
      <c r="G162" s="33">
        <v>2023</v>
      </c>
      <c r="H162" s="46">
        <v>57.5</v>
      </c>
      <c r="I162" s="29">
        <v>230000</v>
      </c>
      <c r="J162" s="50">
        <f t="shared" si="18"/>
        <v>460000</v>
      </c>
      <c r="K162" s="50">
        <f t="shared" si="19"/>
        <v>414000</v>
      </c>
      <c r="L162" s="50">
        <f t="shared" si="20"/>
        <v>46000</v>
      </c>
      <c r="M162" s="103" t="s">
        <v>46</v>
      </c>
      <c r="N162" s="17" t="s">
        <v>244</v>
      </c>
    </row>
    <row r="163" spans="1:16" s="54" customFormat="1" ht="33" customHeight="1">
      <c r="A163" s="74"/>
      <c r="B163" s="85" t="s">
        <v>189</v>
      </c>
      <c r="C163" s="83">
        <v>1965</v>
      </c>
      <c r="D163" s="74">
        <v>2</v>
      </c>
      <c r="E163" s="74">
        <v>2</v>
      </c>
      <c r="F163" s="74">
        <v>2</v>
      </c>
      <c r="G163" s="33">
        <v>2023</v>
      </c>
      <c r="H163" s="100">
        <v>209</v>
      </c>
      <c r="I163" s="75">
        <v>230000</v>
      </c>
      <c r="J163" s="52">
        <f t="shared" si="18"/>
        <v>460000</v>
      </c>
      <c r="K163" s="52">
        <f t="shared" si="19"/>
        <v>414000</v>
      </c>
      <c r="L163" s="52">
        <f t="shared" si="20"/>
        <v>46000</v>
      </c>
      <c r="M163" s="106" t="s">
        <v>46</v>
      </c>
      <c r="N163" s="17" t="s">
        <v>244</v>
      </c>
      <c r="O163" s="3"/>
      <c r="P163" s="53"/>
    </row>
    <row r="164" spans="1:16" s="54" customFormat="1" ht="31.5">
      <c r="A164" s="74"/>
      <c r="B164" s="85" t="s">
        <v>190</v>
      </c>
      <c r="C164" s="74">
        <v>1966</v>
      </c>
      <c r="D164" s="74">
        <v>2</v>
      </c>
      <c r="E164" s="74">
        <v>2</v>
      </c>
      <c r="F164" s="74">
        <v>2</v>
      </c>
      <c r="G164" s="33">
        <v>2023</v>
      </c>
      <c r="H164" s="100">
        <v>255</v>
      </c>
      <c r="I164" s="75">
        <v>230000</v>
      </c>
      <c r="J164" s="52">
        <f t="shared" si="18"/>
        <v>460000</v>
      </c>
      <c r="K164" s="52">
        <f t="shared" si="19"/>
        <v>414000</v>
      </c>
      <c r="L164" s="52">
        <f t="shared" si="20"/>
        <v>46000</v>
      </c>
      <c r="M164" s="106" t="s">
        <v>46</v>
      </c>
      <c r="N164" s="17" t="s">
        <v>244</v>
      </c>
      <c r="O164" s="53"/>
      <c r="P164" s="53"/>
    </row>
    <row r="165" spans="1:16" s="11" customFormat="1" ht="18.600000000000001" customHeight="1">
      <c r="A165" s="33"/>
      <c r="B165" s="6" t="s">
        <v>245</v>
      </c>
      <c r="C165" s="33">
        <v>1989</v>
      </c>
      <c r="D165" s="33">
        <v>3</v>
      </c>
      <c r="E165" s="33">
        <v>2</v>
      </c>
      <c r="F165" s="33">
        <v>2</v>
      </c>
      <c r="G165" s="33">
        <v>2023</v>
      </c>
      <c r="H165" s="98">
        <v>47.5</v>
      </c>
      <c r="I165" s="8">
        <v>220000</v>
      </c>
      <c r="J165" s="9">
        <f t="shared" si="18"/>
        <v>440000</v>
      </c>
      <c r="K165" s="9">
        <f t="shared" si="19"/>
        <v>396000</v>
      </c>
      <c r="L165" s="9">
        <f t="shared" si="20"/>
        <v>44000</v>
      </c>
      <c r="M165" s="108" t="s">
        <v>140</v>
      </c>
      <c r="N165" s="7" t="s">
        <v>116</v>
      </c>
      <c r="O165" s="34"/>
      <c r="P165" s="34"/>
    </row>
    <row r="166" spans="1:16" s="11" customFormat="1" ht="18" customHeight="1">
      <c r="A166" s="33"/>
      <c r="B166" s="6" t="s">
        <v>213</v>
      </c>
      <c r="C166" s="33">
        <v>1997</v>
      </c>
      <c r="D166" s="33">
        <v>3</v>
      </c>
      <c r="E166" s="33">
        <v>1</v>
      </c>
      <c r="F166" s="33">
        <v>1</v>
      </c>
      <c r="G166" s="33">
        <v>2023</v>
      </c>
      <c r="H166" s="98">
        <v>294.7</v>
      </c>
      <c r="I166" s="8">
        <v>220000</v>
      </c>
      <c r="J166" s="9">
        <f t="shared" si="18"/>
        <v>220000</v>
      </c>
      <c r="K166" s="9">
        <f t="shared" si="19"/>
        <v>198000</v>
      </c>
      <c r="L166" s="9">
        <f t="shared" si="20"/>
        <v>22000</v>
      </c>
      <c r="M166" s="114" t="s">
        <v>140</v>
      </c>
      <c r="N166" s="7" t="s">
        <v>244</v>
      </c>
      <c r="O166" s="34"/>
      <c r="P166" s="34"/>
    </row>
    <row r="167" spans="1:16" s="11" customFormat="1" ht="18.600000000000001" customHeight="1">
      <c r="A167" s="33"/>
      <c r="B167" s="6" t="s">
        <v>216</v>
      </c>
      <c r="C167" s="33">
        <v>1987</v>
      </c>
      <c r="D167" s="33">
        <v>3</v>
      </c>
      <c r="E167" s="33">
        <v>2</v>
      </c>
      <c r="F167" s="33">
        <v>2</v>
      </c>
      <c r="G167" s="33">
        <v>2023</v>
      </c>
      <c r="H167" s="98">
        <v>86.8</v>
      </c>
      <c r="I167" s="8">
        <v>220000</v>
      </c>
      <c r="J167" s="9">
        <f t="shared" si="18"/>
        <v>440000</v>
      </c>
      <c r="K167" s="9">
        <f>J167*0.9</f>
        <v>396000</v>
      </c>
      <c r="L167" s="9">
        <f>J167-K167</f>
        <v>44000</v>
      </c>
      <c r="M167" s="114" t="s">
        <v>140</v>
      </c>
      <c r="N167" s="7" t="s">
        <v>244</v>
      </c>
      <c r="O167" s="34"/>
      <c r="P167" s="34"/>
    </row>
    <row r="168" spans="1:16" s="11" customFormat="1" ht="20.25" customHeight="1">
      <c r="A168" s="33"/>
      <c r="B168" s="6" t="s">
        <v>246</v>
      </c>
      <c r="C168" s="33">
        <v>1961</v>
      </c>
      <c r="D168" s="33">
        <v>3</v>
      </c>
      <c r="E168" s="33">
        <v>3</v>
      </c>
      <c r="F168" s="33">
        <v>3</v>
      </c>
      <c r="G168" s="33">
        <v>2023</v>
      </c>
      <c r="H168" s="98">
        <v>98.7</v>
      </c>
      <c r="I168" s="8">
        <v>220000</v>
      </c>
      <c r="J168" s="9">
        <f t="shared" si="18"/>
        <v>660000</v>
      </c>
      <c r="K168" s="9">
        <f>J168*0.9</f>
        <v>594000</v>
      </c>
      <c r="L168" s="9">
        <f>J168-K168</f>
        <v>66000</v>
      </c>
      <c r="M168" s="114" t="s">
        <v>46</v>
      </c>
      <c r="N168" s="7" t="s">
        <v>20</v>
      </c>
      <c r="O168" s="34"/>
      <c r="P168" s="34"/>
    </row>
    <row r="169" spans="1:16" s="11" customFormat="1" ht="20.25" customHeight="1">
      <c r="A169" s="33"/>
      <c r="B169" s="6" t="s">
        <v>224</v>
      </c>
      <c r="C169" s="33">
        <v>1960</v>
      </c>
      <c r="D169" s="33">
        <v>3</v>
      </c>
      <c r="E169" s="33">
        <v>3</v>
      </c>
      <c r="F169" s="33">
        <v>3</v>
      </c>
      <c r="G169" s="33">
        <v>2023</v>
      </c>
      <c r="H169" s="98">
        <v>105.6</v>
      </c>
      <c r="I169" s="8">
        <v>220000</v>
      </c>
      <c r="J169" s="9">
        <f t="shared" si="18"/>
        <v>660000</v>
      </c>
      <c r="K169" s="9">
        <f>J169*0.9</f>
        <v>594000</v>
      </c>
      <c r="L169" s="9">
        <f>J169-K169</f>
        <v>66000</v>
      </c>
      <c r="M169" s="114" t="s">
        <v>46</v>
      </c>
      <c r="N169" s="7" t="s">
        <v>20</v>
      </c>
      <c r="O169" s="34"/>
      <c r="P169" s="34"/>
    </row>
    <row r="170" spans="1:16" ht="18" customHeight="1">
      <c r="A170" s="12"/>
      <c r="B170" s="12" t="s">
        <v>193</v>
      </c>
      <c r="C170" s="12">
        <v>1959</v>
      </c>
      <c r="D170" s="12">
        <v>3</v>
      </c>
      <c r="E170" s="12">
        <v>3</v>
      </c>
      <c r="F170" s="12">
        <v>3</v>
      </c>
      <c r="G170" s="33">
        <v>2023</v>
      </c>
      <c r="H170" s="99">
        <v>108.9</v>
      </c>
      <c r="I170" s="13">
        <v>220000</v>
      </c>
      <c r="J170" s="2">
        <f t="shared" si="18"/>
        <v>660000</v>
      </c>
      <c r="K170" s="2">
        <f>J170*0.9</f>
        <v>594000</v>
      </c>
      <c r="L170" s="2">
        <f>J170-K170</f>
        <v>66000</v>
      </c>
      <c r="M170" s="107" t="s">
        <v>46</v>
      </c>
      <c r="N170" s="7" t="s">
        <v>12</v>
      </c>
    </row>
    <row r="171" spans="1:16" ht="18" customHeight="1">
      <c r="A171" s="12"/>
      <c r="B171" s="12" t="s">
        <v>226</v>
      </c>
      <c r="C171" s="12">
        <v>1959</v>
      </c>
      <c r="D171" s="12">
        <v>3</v>
      </c>
      <c r="E171" s="12">
        <v>3</v>
      </c>
      <c r="F171" s="12">
        <v>3</v>
      </c>
      <c r="G171" s="33">
        <v>2023</v>
      </c>
      <c r="H171" s="99">
        <v>104.4</v>
      </c>
      <c r="I171" s="29">
        <v>230000</v>
      </c>
      <c r="J171" s="50">
        <f t="shared" si="18"/>
        <v>690000</v>
      </c>
      <c r="K171" s="50">
        <f>J171*0.9</f>
        <v>621000</v>
      </c>
      <c r="L171" s="50">
        <f>J171-K171</f>
        <v>69000</v>
      </c>
      <c r="M171" s="103" t="s">
        <v>46</v>
      </c>
      <c r="N171" s="7" t="s">
        <v>12</v>
      </c>
    </row>
    <row r="172" spans="1:16" s="19" customFormat="1" ht="15.75">
      <c r="A172" s="16"/>
      <c r="B172" s="82" t="s">
        <v>185</v>
      </c>
      <c r="C172" s="84">
        <v>1993</v>
      </c>
      <c r="D172" s="16">
        <v>3</v>
      </c>
      <c r="E172" s="16">
        <v>4</v>
      </c>
      <c r="F172" s="16">
        <v>4</v>
      </c>
      <c r="G172" s="33">
        <v>2023</v>
      </c>
      <c r="H172" s="120">
        <v>219.3</v>
      </c>
      <c r="I172" s="61">
        <v>220000</v>
      </c>
      <c r="J172" s="48">
        <f t="shared" si="18"/>
        <v>880000</v>
      </c>
      <c r="K172" s="48">
        <f t="shared" ref="K172:K187" si="21">J172*0.9</f>
        <v>792000</v>
      </c>
      <c r="L172" s="48">
        <f t="shared" ref="L172:L187" si="22">J172-K172</f>
        <v>88000</v>
      </c>
      <c r="M172" s="105" t="s">
        <v>46</v>
      </c>
      <c r="N172" s="17" t="s">
        <v>244</v>
      </c>
      <c r="O172" s="60"/>
      <c r="P172" s="60"/>
    </row>
    <row r="173" spans="1:16" s="11" customFormat="1" ht="19.5" customHeight="1">
      <c r="A173" s="33"/>
      <c r="B173" s="6" t="s">
        <v>172</v>
      </c>
      <c r="C173" s="33">
        <v>1979</v>
      </c>
      <c r="D173" s="33">
        <v>5</v>
      </c>
      <c r="E173" s="33">
        <v>11</v>
      </c>
      <c r="F173" s="33">
        <v>11</v>
      </c>
      <c r="G173" s="33">
        <v>2023</v>
      </c>
      <c r="H173" s="98">
        <v>856.8</v>
      </c>
      <c r="I173" s="8">
        <v>320140</v>
      </c>
      <c r="J173" s="9">
        <f t="shared" si="18"/>
        <v>3521540</v>
      </c>
      <c r="K173" s="9">
        <f t="shared" si="21"/>
        <v>3169386</v>
      </c>
      <c r="L173" s="9">
        <f t="shared" si="22"/>
        <v>352154</v>
      </c>
      <c r="M173" s="114" t="s">
        <v>140</v>
      </c>
      <c r="N173" s="7" t="s">
        <v>20</v>
      </c>
      <c r="O173" s="34"/>
      <c r="P173" s="34"/>
    </row>
    <row r="174" spans="1:16" s="11" customFormat="1" ht="18" customHeight="1">
      <c r="A174" s="5"/>
      <c r="B174" s="36" t="s">
        <v>82</v>
      </c>
      <c r="C174" s="36">
        <v>1989</v>
      </c>
      <c r="D174" s="36">
        <v>5</v>
      </c>
      <c r="E174" s="36">
        <v>5</v>
      </c>
      <c r="F174" s="36">
        <v>5</v>
      </c>
      <c r="G174" s="33">
        <v>2023</v>
      </c>
      <c r="H174" s="98">
        <v>662.5</v>
      </c>
      <c r="I174" s="37">
        <v>320140</v>
      </c>
      <c r="J174" s="9">
        <f t="shared" si="18"/>
        <v>1600700</v>
      </c>
      <c r="K174" s="9">
        <f t="shared" si="21"/>
        <v>1440630</v>
      </c>
      <c r="L174" s="9">
        <f t="shared" si="22"/>
        <v>160070</v>
      </c>
      <c r="M174" s="108" t="s">
        <v>140</v>
      </c>
      <c r="N174" s="7" t="s">
        <v>30</v>
      </c>
      <c r="O174" s="34"/>
      <c r="P174" s="34"/>
    </row>
    <row r="175" spans="1:16" s="11" customFormat="1" ht="18.600000000000001" customHeight="1">
      <c r="A175" s="33"/>
      <c r="B175" s="6" t="s">
        <v>178</v>
      </c>
      <c r="C175" s="33">
        <v>1973</v>
      </c>
      <c r="D175" s="33">
        <v>5</v>
      </c>
      <c r="E175" s="33">
        <v>4</v>
      </c>
      <c r="F175" s="33">
        <v>4</v>
      </c>
      <c r="G175" s="33">
        <v>2023</v>
      </c>
      <c r="H175" s="98">
        <v>986.7</v>
      </c>
      <c r="I175" s="8">
        <v>320140</v>
      </c>
      <c r="J175" s="9">
        <f t="shared" si="18"/>
        <v>1280560</v>
      </c>
      <c r="K175" s="9">
        <f t="shared" si="21"/>
        <v>1152504</v>
      </c>
      <c r="L175" s="9">
        <f t="shared" si="22"/>
        <v>128056</v>
      </c>
      <c r="M175" s="114" t="s">
        <v>140</v>
      </c>
      <c r="N175" s="7" t="s">
        <v>20</v>
      </c>
      <c r="O175" s="34"/>
      <c r="P175" s="34"/>
    </row>
    <row r="176" spans="1:16" s="11" customFormat="1" ht="18.600000000000001" customHeight="1">
      <c r="A176" s="33"/>
      <c r="B176" s="6" t="s">
        <v>165</v>
      </c>
      <c r="C176" s="33">
        <v>1972</v>
      </c>
      <c r="D176" s="33">
        <v>5</v>
      </c>
      <c r="E176" s="33">
        <v>6</v>
      </c>
      <c r="F176" s="33">
        <v>6</v>
      </c>
      <c r="G176" s="33">
        <v>2023</v>
      </c>
      <c r="H176" s="98">
        <v>385.5</v>
      </c>
      <c r="I176" s="8">
        <v>320140</v>
      </c>
      <c r="J176" s="9">
        <f t="shared" si="18"/>
        <v>1920840</v>
      </c>
      <c r="K176" s="9">
        <f t="shared" si="21"/>
        <v>1728756</v>
      </c>
      <c r="L176" s="9">
        <f t="shared" si="22"/>
        <v>192084</v>
      </c>
      <c r="M176" s="114" t="s">
        <v>46</v>
      </c>
      <c r="N176" s="7" t="s">
        <v>109</v>
      </c>
      <c r="O176" s="34"/>
      <c r="P176" s="34"/>
    </row>
    <row r="177" spans="1:16" s="11" customFormat="1" ht="18.600000000000001" customHeight="1">
      <c r="A177" s="33"/>
      <c r="B177" s="6" t="s">
        <v>176</v>
      </c>
      <c r="C177" s="33">
        <v>1975</v>
      </c>
      <c r="D177" s="33">
        <v>5</v>
      </c>
      <c r="E177" s="33">
        <v>6</v>
      </c>
      <c r="F177" s="33">
        <v>6</v>
      </c>
      <c r="G177" s="33">
        <v>2023</v>
      </c>
      <c r="H177" s="98">
        <v>367.4</v>
      </c>
      <c r="I177" s="8">
        <v>320140</v>
      </c>
      <c r="J177" s="9">
        <f t="shared" si="18"/>
        <v>1920840</v>
      </c>
      <c r="K177" s="9">
        <f t="shared" si="21"/>
        <v>1728756</v>
      </c>
      <c r="L177" s="9">
        <f t="shared" si="22"/>
        <v>192084</v>
      </c>
      <c r="M177" s="114" t="s">
        <v>140</v>
      </c>
      <c r="N177" s="7" t="s">
        <v>30</v>
      </c>
      <c r="O177" s="34"/>
      <c r="P177" s="34"/>
    </row>
    <row r="178" spans="1:16" s="11" customFormat="1" ht="18" customHeight="1">
      <c r="A178" s="33"/>
      <c r="B178" s="6" t="s">
        <v>177</v>
      </c>
      <c r="C178" s="33">
        <v>1975</v>
      </c>
      <c r="D178" s="33">
        <v>5</v>
      </c>
      <c r="E178" s="33">
        <v>6</v>
      </c>
      <c r="F178" s="33">
        <v>6</v>
      </c>
      <c r="G178" s="33">
        <v>2023</v>
      </c>
      <c r="H178" s="98">
        <v>446.4</v>
      </c>
      <c r="I178" s="8">
        <v>320140</v>
      </c>
      <c r="J178" s="9">
        <f t="shared" si="18"/>
        <v>1920840</v>
      </c>
      <c r="K178" s="9">
        <f t="shared" si="21"/>
        <v>1728756</v>
      </c>
      <c r="L178" s="9">
        <f t="shared" si="22"/>
        <v>192084</v>
      </c>
      <c r="M178" s="114" t="s">
        <v>140</v>
      </c>
      <c r="N178" s="7" t="s">
        <v>30</v>
      </c>
      <c r="O178" s="34"/>
      <c r="P178" s="34"/>
    </row>
    <row r="179" spans="1:16" s="11" customFormat="1" ht="15.75">
      <c r="A179" s="33"/>
      <c r="B179" s="6" t="s">
        <v>171</v>
      </c>
      <c r="C179" s="33">
        <v>1977</v>
      </c>
      <c r="D179" s="33">
        <v>5</v>
      </c>
      <c r="E179" s="33">
        <v>3</v>
      </c>
      <c r="F179" s="33">
        <v>3</v>
      </c>
      <c r="G179" s="33">
        <v>2023</v>
      </c>
      <c r="H179" s="98">
        <v>229.9</v>
      </c>
      <c r="I179" s="8">
        <v>320140</v>
      </c>
      <c r="J179" s="9">
        <f t="shared" si="18"/>
        <v>960420</v>
      </c>
      <c r="K179" s="9">
        <f t="shared" si="21"/>
        <v>864378</v>
      </c>
      <c r="L179" s="9">
        <f t="shared" si="22"/>
        <v>96042</v>
      </c>
      <c r="M179" s="114" t="s">
        <v>140</v>
      </c>
      <c r="N179" s="7" t="s">
        <v>22</v>
      </c>
      <c r="O179" s="34"/>
      <c r="P179" s="34"/>
    </row>
    <row r="180" spans="1:16" s="11" customFormat="1" ht="18" customHeight="1">
      <c r="A180" s="33"/>
      <c r="B180" s="6" t="s">
        <v>170</v>
      </c>
      <c r="C180" s="33">
        <v>1967</v>
      </c>
      <c r="D180" s="33">
        <v>4</v>
      </c>
      <c r="E180" s="33">
        <v>2</v>
      </c>
      <c r="F180" s="33">
        <v>2</v>
      </c>
      <c r="G180" s="33">
        <v>2023</v>
      </c>
      <c r="H180" s="98">
        <v>95.8</v>
      </c>
      <c r="I180" s="8">
        <v>300000</v>
      </c>
      <c r="J180" s="9">
        <f t="shared" si="18"/>
        <v>600000</v>
      </c>
      <c r="K180" s="9">
        <f t="shared" si="21"/>
        <v>540000</v>
      </c>
      <c r="L180" s="9">
        <f t="shared" si="22"/>
        <v>60000</v>
      </c>
      <c r="M180" s="114" t="s">
        <v>46</v>
      </c>
      <c r="N180" s="7" t="s">
        <v>22</v>
      </c>
      <c r="O180" s="34"/>
      <c r="P180" s="34"/>
    </row>
    <row r="181" spans="1:16" s="11" customFormat="1" ht="18" customHeight="1">
      <c r="A181" s="33"/>
      <c r="B181" s="6" t="s">
        <v>168</v>
      </c>
      <c r="C181" s="33">
        <v>1998</v>
      </c>
      <c r="D181" s="33">
        <v>5</v>
      </c>
      <c r="E181" s="33">
        <v>4</v>
      </c>
      <c r="F181" s="33">
        <v>4</v>
      </c>
      <c r="G181" s="33">
        <v>2023</v>
      </c>
      <c r="H181" s="98">
        <v>1284.9000000000001</v>
      </c>
      <c r="I181" s="8">
        <v>320140</v>
      </c>
      <c r="J181" s="9">
        <f t="shared" si="18"/>
        <v>1280560</v>
      </c>
      <c r="K181" s="9">
        <f t="shared" si="21"/>
        <v>1152504</v>
      </c>
      <c r="L181" s="9">
        <f t="shared" si="22"/>
        <v>128056</v>
      </c>
      <c r="M181" s="114" t="s">
        <v>140</v>
      </c>
      <c r="N181" s="7" t="s">
        <v>20</v>
      </c>
      <c r="O181" s="34"/>
      <c r="P181" s="34"/>
    </row>
    <row r="182" spans="1:16" s="11" customFormat="1" ht="18.600000000000001" customHeight="1">
      <c r="A182" s="33"/>
      <c r="B182" s="6" t="s">
        <v>166</v>
      </c>
      <c r="C182" s="33">
        <v>1960</v>
      </c>
      <c r="D182" s="33">
        <v>4</v>
      </c>
      <c r="E182" s="33">
        <v>3</v>
      </c>
      <c r="F182" s="33">
        <v>3</v>
      </c>
      <c r="G182" s="33">
        <v>2023</v>
      </c>
      <c r="H182" s="98">
        <v>136.6</v>
      </c>
      <c r="I182" s="8">
        <v>300000</v>
      </c>
      <c r="J182" s="9">
        <f>F182*I182</f>
        <v>900000</v>
      </c>
      <c r="K182" s="9">
        <f t="shared" si="21"/>
        <v>810000</v>
      </c>
      <c r="L182" s="9">
        <f t="shared" si="22"/>
        <v>90000</v>
      </c>
      <c r="M182" s="114" t="s">
        <v>46</v>
      </c>
      <c r="N182" s="7" t="s">
        <v>67</v>
      </c>
      <c r="O182" s="34"/>
      <c r="P182" s="34"/>
    </row>
    <row r="183" spans="1:16" s="11" customFormat="1" ht="18" customHeight="1">
      <c r="A183" s="33"/>
      <c r="B183" s="6" t="s">
        <v>167</v>
      </c>
      <c r="C183" s="33">
        <v>1961</v>
      </c>
      <c r="D183" s="33">
        <v>4</v>
      </c>
      <c r="E183" s="33">
        <v>2</v>
      </c>
      <c r="F183" s="33">
        <v>2</v>
      </c>
      <c r="G183" s="33">
        <v>2023</v>
      </c>
      <c r="H183" s="98">
        <v>94</v>
      </c>
      <c r="I183" s="8">
        <v>300000</v>
      </c>
      <c r="J183" s="9">
        <f>F183*I183</f>
        <v>600000</v>
      </c>
      <c r="K183" s="9">
        <f t="shared" si="21"/>
        <v>540000</v>
      </c>
      <c r="L183" s="9">
        <f t="shared" si="22"/>
        <v>60000</v>
      </c>
      <c r="M183" s="114" t="s">
        <v>46</v>
      </c>
      <c r="N183" s="7" t="s">
        <v>20</v>
      </c>
      <c r="O183" s="34"/>
      <c r="P183" s="34"/>
    </row>
    <row r="184" spans="1:16" ht="18.600000000000001" customHeight="1">
      <c r="A184" s="12"/>
      <c r="B184" s="12" t="s">
        <v>212</v>
      </c>
      <c r="C184" s="12">
        <v>1992</v>
      </c>
      <c r="D184" s="12">
        <v>5</v>
      </c>
      <c r="E184" s="12">
        <v>5</v>
      </c>
      <c r="F184" s="12">
        <v>5</v>
      </c>
      <c r="G184" s="33">
        <v>2023</v>
      </c>
      <c r="H184" s="99">
        <v>2379.9899999999998</v>
      </c>
      <c r="I184" s="29">
        <v>320140</v>
      </c>
      <c r="J184" s="50">
        <f>F184*I184</f>
        <v>1600700</v>
      </c>
      <c r="K184" s="50">
        <f t="shared" si="21"/>
        <v>1440630</v>
      </c>
      <c r="L184" s="50">
        <f t="shared" si="22"/>
        <v>160070</v>
      </c>
      <c r="M184" s="103" t="s">
        <v>140</v>
      </c>
      <c r="N184" s="7" t="s">
        <v>13</v>
      </c>
    </row>
    <row r="185" spans="1:16" ht="18.600000000000001" customHeight="1">
      <c r="A185" s="12"/>
      <c r="B185" s="12" t="s">
        <v>211</v>
      </c>
      <c r="C185" s="12">
        <v>1982</v>
      </c>
      <c r="D185" s="12">
        <v>5</v>
      </c>
      <c r="E185" s="12">
        <v>6</v>
      </c>
      <c r="F185" s="12">
        <v>6</v>
      </c>
      <c r="G185" s="33">
        <v>2023</v>
      </c>
      <c r="H185" s="99">
        <v>1697.7</v>
      </c>
      <c r="I185" s="29">
        <v>320140</v>
      </c>
      <c r="J185" s="50">
        <f>F185*I185</f>
        <v>1920840</v>
      </c>
      <c r="K185" s="50">
        <f t="shared" si="21"/>
        <v>1728756</v>
      </c>
      <c r="L185" s="50">
        <f t="shared" si="22"/>
        <v>192084</v>
      </c>
      <c r="M185" s="103" t="s">
        <v>140</v>
      </c>
      <c r="N185" s="7" t="s">
        <v>13</v>
      </c>
    </row>
    <row r="186" spans="1:16" ht="18.600000000000001" customHeight="1">
      <c r="A186" s="12"/>
      <c r="B186" s="12" t="s">
        <v>197</v>
      </c>
      <c r="C186" s="12">
        <v>1986</v>
      </c>
      <c r="D186" s="12">
        <v>5</v>
      </c>
      <c r="E186" s="12">
        <v>4</v>
      </c>
      <c r="F186" s="12">
        <v>4</v>
      </c>
      <c r="G186" s="33">
        <v>2023</v>
      </c>
      <c r="H186" s="99">
        <v>296</v>
      </c>
      <c r="I186" s="29">
        <v>320140</v>
      </c>
      <c r="J186" s="50">
        <f>F186*I186</f>
        <v>1280560</v>
      </c>
      <c r="K186" s="50">
        <f t="shared" si="21"/>
        <v>1152504</v>
      </c>
      <c r="L186" s="50">
        <f t="shared" si="22"/>
        <v>128056</v>
      </c>
      <c r="M186" s="103" t="s">
        <v>46</v>
      </c>
      <c r="N186" s="7" t="s">
        <v>12</v>
      </c>
    </row>
    <row r="187" spans="1:16" ht="18.600000000000001" customHeight="1">
      <c r="J187" s="42">
        <f>SUM(J146:J186)</f>
        <v>33778400</v>
      </c>
      <c r="K187" s="3">
        <f t="shared" si="21"/>
        <v>30400560</v>
      </c>
      <c r="L187" s="3">
        <f t="shared" si="22"/>
        <v>3377840</v>
      </c>
    </row>
    <row r="188" spans="1:16" ht="18.600000000000001" customHeight="1">
      <c r="A188" s="3"/>
      <c r="B188" s="125">
        <v>2024</v>
      </c>
      <c r="C188" s="81"/>
      <c r="D188" s="3"/>
      <c r="E188" s="3"/>
      <c r="F188" s="3"/>
      <c r="G188" s="3"/>
    </row>
    <row r="189" spans="1:16" s="11" customFormat="1" ht="18.600000000000001" customHeight="1">
      <c r="A189" s="33"/>
      <c r="B189" s="6" t="s">
        <v>214</v>
      </c>
      <c r="C189" s="33">
        <v>1980</v>
      </c>
      <c r="D189" s="33">
        <v>2</v>
      </c>
      <c r="E189" s="33">
        <v>3</v>
      </c>
      <c r="F189" s="33">
        <v>3</v>
      </c>
      <c r="G189" s="12">
        <v>2024</v>
      </c>
      <c r="H189" s="98">
        <v>100.2</v>
      </c>
      <c r="I189" s="8">
        <v>230000</v>
      </c>
      <c r="J189" s="9">
        <f>F189*I189</f>
        <v>690000</v>
      </c>
      <c r="K189" s="9">
        <f>J189*0.9</f>
        <v>621000</v>
      </c>
      <c r="L189" s="9">
        <f>J189-K189</f>
        <v>69000</v>
      </c>
      <c r="M189" s="9" t="s">
        <v>140</v>
      </c>
      <c r="N189" s="7" t="s">
        <v>244</v>
      </c>
      <c r="O189" s="34"/>
      <c r="P189" s="34"/>
    </row>
    <row r="190" spans="1:16" ht="18.600000000000001" customHeight="1">
      <c r="A190" s="12"/>
      <c r="B190" s="12" t="s">
        <v>201</v>
      </c>
      <c r="C190" s="12">
        <v>1957</v>
      </c>
      <c r="D190" s="12">
        <v>2</v>
      </c>
      <c r="E190" s="12">
        <v>2</v>
      </c>
      <c r="F190" s="12">
        <v>2</v>
      </c>
      <c r="G190" s="12">
        <v>2024</v>
      </c>
      <c r="H190" s="99">
        <v>39.6</v>
      </c>
      <c r="I190" s="29">
        <v>230000</v>
      </c>
      <c r="J190" s="50">
        <f t="shared" ref="J190:J216" si="23">F190*I190</f>
        <v>460000</v>
      </c>
      <c r="K190" s="50">
        <f t="shared" ref="K190:K217" si="24">J190*0.9</f>
        <v>414000</v>
      </c>
      <c r="L190" s="50">
        <f t="shared" ref="L190:L217" si="25">J190-K190</f>
        <v>46000</v>
      </c>
      <c r="M190" s="14" t="s">
        <v>181</v>
      </c>
      <c r="N190" s="7" t="s">
        <v>129</v>
      </c>
    </row>
    <row r="191" spans="1:16" ht="18.600000000000001" customHeight="1">
      <c r="A191" s="12"/>
      <c r="B191" s="12" t="s">
        <v>228</v>
      </c>
      <c r="C191" s="12"/>
      <c r="D191" s="12">
        <v>2</v>
      </c>
      <c r="E191" s="12">
        <v>2</v>
      </c>
      <c r="F191" s="12">
        <v>2</v>
      </c>
      <c r="G191" s="12">
        <v>2024</v>
      </c>
      <c r="H191" s="99">
        <v>46.7</v>
      </c>
      <c r="I191" s="29">
        <v>230000</v>
      </c>
      <c r="J191" s="50">
        <f t="shared" si="23"/>
        <v>460000</v>
      </c>
      <c r="K191" s="50">
        <f t="shared" si="24"/>
        <v>414000</v>
      </c>
      <c r="L191" s="50">
        <f t="shared" si="25"/>
        <v>46000</v>
      </c>
      <c r="M191" s="14" t="s">
        <v>181</v>
      </c>
      <c r="N191" s="14" t="s">
        <v>13</v>
      </c>
    </row>
    <row r="192" spans="1:16" ht="18.600000000000001" customHeight="1">
      <c r="A192" s="12"/>
      <c r="B192" s="12" t="s">
        <v>203</v>
      </c>
      <c r="C192" s="12">
        <v>1957</v>
      </c>
      <c r="D192" s="12">
        <v>2</v>
      </c>
      <c r="E192" s="12">
        <v>2</v>
      </c>
      <c r="F192" s="12">
        <v>2</v>
      </c>
      <c r="G192" s="12">
        <v>2024</v>
      </c>
      <c r="H192" s="109">
        <v>59</v>
      </c>
      <c r="I192" s="29">
        <v>230000</v>
      </c>
      <c r="J192" s="50">
        <f t="shared" si="23"/>
        <v>460000</v>
      </c>
      <c r="K192" s="50">
        <f t="shared" si="24"/>
        <v>414000</v>
      </c>
      <c r="L192" s="50">
        <f t="shared" si="25"/>
        <v>46000</v>
      </c>
      <c r="M192" s="14" t="s">
        <v>181</v>
      </c>
      <c r="N192" s="7" t="s">
        <v>129</v>
      </c>
    </row>
    <row r="193" spans="1:16" ht="18.600000000000001" customHeight="1">
      <c r="A193" s="12"/>
      <c r="B193" s="12" t="s">
        <v>204</v>
      </c>
      <c r="C193" s="12">
        <v>1984</v>
      </c>
      <c r="D193" s="12">
        <v>2</v>
      </c>
      <c r="E193" s="12">
        <v>2</v>
      </c>
      <c r="F193" s="12">
        <v>2</v>
      </c>
      <c r="G193" s="12">
        <v>2024</v>
      </c>
      <c r="H193" s="113">
        <v>47</v>
      </c>
      <c r="I193" s="29">
        <v>230000</v>
      </c>
      <c r="J193" s="50">
        <f t="shared" si="23"/>
        <v>460000</v>
      </c>
      <c r="K193" s="50">
        <f t="shared" si="24"/>
        <v>414000</v>
      </c>
      <c r="L193" s="50">
        <f t="shared" si="25"/>
        <v>46000</v>
      </c>
      <c r="M193" s="14" t="s">
        <v>181</v>
      </c>
      <c r="N193" s="7" t="s">
        <v>129</v>
      </c>
    </row>
    <row r="194" spans="1:16" ht="18.600000000000001" customHeight="1">
      <c r="A194" s="12"/>
      <c r="B194" s="12" t="s">
        <v>205</v>
      </c>
      <c r="C194" s="12">
        <v>1984</v>
      </c>
      <c r="D194" s="12">
        <v>2</v>
      </c>
      <c r="E194" s="12">
        <v>2</v>
      </c>
      <c r="F194" s="12">
        <v>2</v>
      </c>
      <c r="G194" s="12">
        <v>2024</v>
      </c>
      <c r="H194" s="109">
        <v>47</v>
      </c>
      <c r="I194" s="29">
        <v>230000</v>
      </c>
      <c r="J194" s="50">
        <f t="shared" si="23"/>
        <v>460000</v>
      </c>
      <c r="K194" s="50">
        <f t="shared" si="24"/>
        <v>414000</v>
      </c>
      <c r="L194" s="50">
        <f t="shared" si="25"/>
        <v>46000</v>
      </c>
      <c r="M194" s="14" t="s">
        <v>181</v>
      </c>
      <c r="N194" s="7" t="s">
        <v>129</v>
      </c>
    </row>
    <row r="195" spans="1:16" s="19" customFormat="1" ht="33.75" customHeight="1">
      <c r="A195" s="16"/>
      <c r="B195" s="82" t="s">
        <v>248</v>
      </c>
      <c r="C195" s="115">
        <v>1958</v>
      </c>
      <c r="D195" s="16">
        <v>2</v>
      </c>
      <c r="E195" s="16">
        <v>2</v>
      </c>
      <c r="F195" s="16">
        <v>2</v>
      </c>
      <c r="G195" s="12">
        <v>2024</v>
      </c>
      <c r="H195" s="120">
        <v>51.8</v>
      </c>
      <c r="I195" s="61">
        <v>230000</v>
      </c>
      <c r="J195" s="48">
        <f t="shared" si="23"/>
        <v>460000</v>
      </c>
      <c r="K195" s="48">
        <f t="shared" si="24"/>
        <v>414000</v>
      </c>
      <c r="L195" s="48">
        <f t="shared" si="25"/>
        <v>46000</v>
      </c>
      <c r="M195" s="17" t="s">
        <v>184</v>
      </c>
      <c r="N195" s="17" t="s">
        <v>244</v>
      </c>
      <c r="O195" s="60"/>
      <c r="P195" s="60"/>
    </row>
    <row r="196" spans="1:16" ht="18.600000000000001" customHeight="1">
      <c r="A196" s="12"/>
      <c r="B196" s="12" t="s">
        <v>182</v>
      </c>
      <c r="C196" s="12">
        <v>1963</v>
      </c>
      <c r="D196" s="12">
        <v>2</v>
      </c>
      <c r="E196" s="12">
        <v>3</v>
      </c>
      <c r="F196" s="12">
        <v>3</v>
      </c>
      <c r="G196" s="12">
        <v>2024</v>
      </c>
      <c r="H196" s="46">
        <v>59.1</v>
      </c>
      <c r="I196" s="29">
        <v>230000</v>
      </c>
      <c r="J196" s="50">
        <f t="shared" si="23"/>
        <v>690000</v>
      </c>
      <c r="K196" s="50">
        <f t="shared" si="24"/>
        <v>621000</v>
      </c>
      <c r="L196" s="50">
        <f t="shared" si="25"/>
        <v>69000</v>
      </c>
      <c r="M196" s="14" t="s">
        <v>181</v>
      </c>
      <c r="N196" s="14" t="s">
        <v>244</v>
      </c>
    </row>
    <row r="197" spans="1:16" ht="18.600000000000001" customHeight="1">
      <c r="A197" s="12"/>
      <c r="B197" s="12" t="s">
        <v>183</v>
      </c>
      <c r="C197" s="12">
        <v>1970</v>
      </c>
      <c r="D197" s="12">
        <v>2</v>
      </c>
      <c r="E197" s="12">
        <v>2</v>
      </c>
      <c r="F197" s="12">
        <v>2</v>
      </c>
      <c r="G197" s="12">
        <v>2024</v>
      </c>
      <c r="H197" s="46">
        <v>51.3</v>
      </c>
      <c r="I197" s="29">
        <v>230000</v>
      </c>
      <c r="J197" s="50">
        <f t="shared" si="23"/>
        <v>460000</v>
      </c>
      <c r="K197" s="50">
        <f t="shared" si="24"/>
        <v>414000</v>
      </c>
      <c r="L197" s="50">
        <f t="shared" si="25"/>
        <v>46000</v>
      </c>
      <c r="M197" s="14" t="s">
        <v>181</v>
      </c>
      <c r="N197" s="14" t="s">
        <v>244</v>
      </c>
    </row>
    <row r="198" spans="1:16" ht="18" customHeight="1">
      <c r="A198" s="123">
        <f>A29+1</f>
        <v>26</v>
      </c>
      <c r="B198" s="62" t="s">
        <v>138</v>
      </c>
      <c r="C198" s="32">
        <v>1994</v>
      </c>
      <c r="D198" s="14">
        <v>2</v>
      </c>
      <c r="E198" s="14">
        <v>3</v>
      </c>
      <c r="F198" s="14">
        <v>3</v>
      </c>
      <c r="G198" s="7">
        <v>2020</v>
      </c>
      <c r="H198" s="46">
        <v>127</v>
      </c>
      <c r="I198" s="13">
        <v>230000</v>
      </c>
      <c r="J198" s="2">
        <f>F198*I198</f>
        <v>690000</v>
      </c>
      <c r="K198" s="2">
        <f>J198*0.9</f>
        <v>621000</v>
      </c>
      <c r="L198" s="2">
        <f>J198-K198</f>
        <v>69000</v>
      </c>
      <c r="M198" s="2" t="s">
        <v>140</v>
      </c>
      <c r="N198" s="14" t="s">
        <v>14</v>
      </c>
    </row>
    <row r="199" spans="1:16" s="54" customFormat="1" ht="18.600000000000001" customHeight="1">
      <c r="A199" s="74"/>
      <c r="B199" s="85" t="s">
        <v>192</v>
      </c>
      <c r="C199" s="83">
        <v>1952</v>
      </c>
      <c r="D199" s="83">
        <v>2</v>
      </c>
      <c r="E199" s="83">
        <v>2</v>
      </c>
      <c r="F199" s="83">
        <v>2</v>
      </c>
      <c r="G199" s="12">
        <v>2024</v>
      </c>
      <c r="H199" s="117">
        <v>59</v>
      </c>
      <c r="I199" s="75">
        <v>230000</v>
      </c>
      <c r="J199" s="52">
        <f t="shared" si="23"/>
        <v>460000</v>
      </c>
      <c r="K199" s="52">
        <f t="shared" si="24"/>
        <v>414000</v>
      </c>
      <c r="L199" s="52">
        <f t="shared" si="25"/>
        <v>46000</v>
      </c>
      <c r="M199" s="51" t="s">
        <v>184</v>
      </c>
      <c r="N199" s="51" t="s">
        <v>244</v>
      </c>
      <c r="O199" s="53"/>
      <c r="P199" s="53"/>
    </row>
    <row r="200" spans="1:16" s="11" customFormat="1" ht="18.600000000000001" customHeight="1">
      <c r="A200" s="33"/>
      <c r="B200" s="6" t="s">
        <v>232</v>
      </c>
      <c r="C200" s="33">
        <v>1960</v>
      </c>
      <c r="D200" s="33">
        <v>3</v>
      </c>
      <c r="E200" s="33">
        <v>3</v>
      </c>
      <c r="F200" s="33">
        <v>3</v>
      </c>
      <c r="G200" s="12">
        <v>2024</v>
      </c>
      <c r="H200" s="98">
        <v>109.8</v>
      </c>
      <c r="I200" s="8">
        <v>220000</v>
      </c>
      <c r="J200" s="9">
        <f t="shared" si="23"/>
        <v>660000</v>
      </c>
      <c r="K200" s="9">
        <f t="shared" si="24"/>
        <v>594000</v>
      </c>
      <c r="L200" s="9">
        <f t="shared" si="25"/>
        <v>66000</v>
      </c>
      <c r="M200" s="7" t="s">
        <v>181</v>
      </c>
      <c r="N200" s="7" t="s">
        <v>20</v>
      </c>
      <c r="O200" s="34"/>
      <c r="P200" s="34"/>
    </row>
    <row r="201" spans="1:16" s="11" customFormat="1" ht="18.600000000000001" customHeight="1">
      <c r="A201" s="33"/>
      <c r="B201" s="6" t="s">
        <v>233</v>
      </c>
      <c r="C201" s="33">
        <v>1960</v>
      </c>
      <c r="D201" s="33">
        <v>3</v>
      </c>
      <c r="E201" s="33">
        <v>3</v>
      </c>
      <c r="F201" s="33">
        <v>3</v>
      </c>
      <c r="G201" s="12">
        <v>2024</v>
      </c>
      <c r="H201" s="98">
        <v>107.4</v>
      </c>
      <c r="I201" s="8">
        <v>220000</v>
      </c>
      <c r="J201" s="9">
        <f t="shared" si="23"/>
        <v>660000</v>
      </c>
      <c r="K201" s="9">
        <f t="shared" si="24"/>
        <v>594000</v>
      </c>
      <c r="L201" s="9">
        <f t="shared" si="25"/>
        <v>66000</v>
      </c>
      <c r="M201" s="7" t="s">
        <v>181</v>
      </c>
      <c r="N201" s="7" t="s">
        <v>20</v>
      </c>
      <c r="O201" s="34"/>
      <c r="P201" s="34"/>
    </row>
    <row r="202" spans="1:16" s="19" customFormat="1" ht="35.25" customHeight="1">
      <c r="A202" s="16"/>
      <c r="B202" s="82" t="s">
        <v>247</v>
      </c>
      <c r="C202" s="115">
        <v>1992</v>
      </c>
      <c r="D202" s="16">
        <v>3</v>
      </c>
      <c r="E202" s="16">
        <v>3</v>
      </c>
      <c r="F202" s="16">
        <v>3</v>
      </c>
      <c r="G202" s="12">
        <v>2024</v>
      </c>
      <c r="H202" s="120">
        <v>789.6</v>
      </c>
      <c r="I202" s="61">
        <v>220000</v>
      </c>
      <c r="J202" s="48">
        <f t="shared" si="23"/>
        <v>660000</v>
      </c>
      <c r="K202" s="48">
        <f t="shared" si="24"/>
        <v>594000</v>
      </c>
      <c r="L202" s="48">
        <f t="shared" si="25"/>
        <v>66000</v>
      </c>
      <c r="M202" s="17" t="s">
        <v>184</v>
      </c>
      <c r="N202" s="17" t="s">
        <v>244</v>
      </c>
      <c r="O202" s="3"/>
      <c r="P202" s="60"/>
    </row>
    <row r="203" spans="1:16" ht="18.600000000000001" customHeight="1">
      <c r="A203" s="12"/>
      <c r="B203" s="12" t="s">
        <v>198</v>
      </c>
      <c r="C203" s="12">
        <v>1958</v>
      </c>
      <c r="D203" s="12">
        <v>4</v>
      </c>
      <c r="E203" s="12">
        <v>4</v>
      </c>
      <c r="F203" s="12">
        <v>4</v>
      </c>
      <c r="G203" s="12">
        <v>2024</v>
      </c>
      <c r="H203" s="109">
        <v>261.60000000000002</v>
      </c>
      <c r="I203" s="29">
        <v>300000</v>
      </c>
      <c r="J203" s="50">
        <f t="shared" si="23"/>
        <v>1200000</v>
      </c>
      <c r="K203" s="50">
        <f t="shared" si="24"/>
        <v>1080000</v>
      </c>
      <c r="L203" s="50">
        <f t="shared" si="25"/>
        <v>120000</v>
      </c>
      <c r="M203" s="14" t="s">
        <v>184</v>
      </c>
      <c r="N203" s="7" t="s">
        <v>129</v>
      </c>
    </row>
    <row r="204" spans="1:16" s="11" customFormat="1" ht="18.600000000000001" customHeight="1">
      <c r="A204" s="33"/>
      <c r="B204" s="6" t="s">
        <v>234</v>
      </c>
      <c r="C204" s="33">
        <v>1973</v>
      </c>
      <c r="D204" s="33">
        <v>5</v>
      </c>
      <c r="E204" s="33">
        <v>8</v>
      </c>
      <c r="F204" s="33">
        <v>8</v>
      </c>
      <c r="G204" s="12">
        <v>2024</v>
      </c>
      <c r="H204" s="98">
        <v>1680.8</v>
      </c>
      <c r="I204" s="8">
        <v>320140</v>
      </c>
      <c r="J204" s="9">
        <f t="shared" si="23"/>
        <v>2561120</v>
      </c>
      <c r="K204" s="9">
        <f t="shared" si="24"/>
        <v>2305008</v>
      </c>
      <c r="L204" s="9">
        <f t="shared" si="25"/>
        <v>256112</v>
      </c>
      <c r="M204" s="7" t="s">
        <v>140</v>
      </c>
      <c r="N204" s="39" t="s">
        <v>113</v>
      </c>
      <c r="O204" s="3"/>
      <c r="P204" s="34"/>
    </row>
    <row r="205" spans="1:16" s="11" customFormat="1" ht="18.600000000000001" customHeight="1">
      <c r="A205" s="33"/>
      <c r="B205" s="6" t="s">
        <v>235</v>
      </c>
      <c r="C205" s="33">
        <v>1989</v>
      </c>
      <c r="D205" s="33">
        <v>5</v>
      </c>
      <c r="E205" s="33">
        <v>6</v>
      </c>
      <c r="F205" s="33">
        <v>6</v>
      </c>
      <c r="G205" s="12">
        <v>2024</v>
      </c>
      <c r="H205" s="98">
        <v>1362.3</v>
      </c>
      <c r="I205" s="8">
        <v>320140</v>
      </c>
      <c r="J205" s="9">
        <f t="shared" si="23"/>
        <v>1920840</v>
      </c>
      <c r="K205" s="9">
        <f t="shared" si="24"/>
        <v>1728756</v>
      </c>
      <c r="L205" s="9">
        <f t="shared" si="25"/>
        <v>192084</v>
      </c>
      <c r="M205" s="7" t="s">
        <v>140</v>
      </c>
      <c r="N205" s="7" t="s">
        <v>18</v>
      </c>
      <c r="O205" s="3"/>
      <c r="P205" s="34"/>
    </row>
    <row r="206" spans="1:16" s="11" customFormat="1" ht="18.600000000000001" customHeight="1">
      <c r="A206" s="33"/>
      <c r="B206" s="6" t="s">
        <v>238</v>
      </c>
      <c r="C206" s="33">
        <v>1969</v>
      </c>
      <c r="D206" s="33">
        <v>5</v>
      </c>
      <c r="E206" s="33">
        <v>4</v>
      </c>
      <c r="F206" s="33">
        <v>4</v>
      </c>
      <c r="G206" s="12">
        <v>2024</v>
      </c>
      <c r="H206" s="98">
        <v>284</v>
      </c>
      <c r="I206" s="8">
        <v>320140</v>
      </c>
      <c r="J206" s="9">
        <f t="shared" si="23"/>
        <v>1280560</v>
      </c>
      <c r="K206" s="9">
        <f t="shared" si="24"/>
        <v>1152504</v>
      </c>
      <c r="L206" s="9">
        <f t="shared" si="25"/>
        <v>128056</v>
      </c>
      <c r="M206" s="7" t="s">
        <v>140</v>
      </c>
      <c r="N206" s="7" t="s">
        <v>20</v>
      </c>
      <c r="O206" s="3"/>
      <c r="P206" s="34"/>
    </row>
    <row r="207" spans="1:16" s="11" customFormat="1" ht="18.600000000000001" customHeight="1">
      <c r="A207" s="33"/>
      <c r="B207" s="6" t="s">
        <v>239</v>
      </c>
      <c r="C207" s="33">
        <v>1968</v>
      </c>
      <c r="D207" s="33">
        <v>5</v>
      </c>
      <c r="E207" s="33">
        <v>4</v>
      </c>
      <c r="F207" s="33">
        <v>4</v>
      </c>
      <c r="G207" s="12">
        <v>2024</v>
      </c>
      <c r="H207" s="98">
        <v>913.7</v>
      </c>
      <c r="I207" s="8">
        <v>320140</v>
      </c>
      <c r="J207" s="9">
        <f t="shared" si="23"/>
        <v>1280560</v>
      </c>
      <c r="K207" s="9">
        <f t="shared" si="24"/>
        <v>1152504</v>
      </c>
      <c r="L207" s="9">
        <f t="shared" si="25"/>
        <v>128056</v>
      </c>
      <c r="M207" s="7" t="s">
        <v>181</v>
      </c>
      <c r="N207" s="7" t="s">
        <v>20</v>
      </c>
      <c r="O207" s="3"/>
      <c r="P207" s="34"/>
    </row>
    <row r="208" spans="1:16" s="11" customFormat="1" ht="18.600000000000001" customHeight="1">
      <c r="A208" s="33"/>
      <c r="B208" s="6" t="s">
        <v>240</v>
      </c>
      <c r="C208" s="33">
        <v>1983</v>
      </c>
      <c r="D208" s="33">
        <v>5</v>
      </c>
      <c r="E208" s="33">
        <v>10</v>
      </c>
      <c r="F208" s="33">
        <v>10</v>
      </c>
      <c r="G208" s="12">
        <v>2024</v>
      </c>
      <c r="H208" s="98">
        <v>2503.1</v>
      </c>
      <c r="I208" s="8">
        <v>320140</v>
      </c>
      <c r="J208" s="9">
        <f t="shared" si="23"/>
        <v>3201400</v>
      </c>
      <c r="K208" s="9">
        <f t="shared" si="24"/>
        <v>2881260</v>
      </c>
      <c r="L208" s="9">
        <f t="shared" si="25"/>
        <v>320140</v>
      </c>
      <c r="M208" s="7" t="s">
        <v>140</v>
      </c>
      <c r="N208" s="39" t="s">
        <v>113</v>
      </c>
      <c r="O208" s="3"/>
      <c r="P208" s="34"/>
    </row>
    <row r="209" spans="1:16" s="11" customFormat="1" ht="18.600000000000001" customHeight="1">
      <c r="A209" s="33"/>
      <c r="B209" s="6" t="s">
        <v>241</v>
      </c>
      <c r="C209" s="33">
        <v>1983</v>
      </c>
      <c r="D209" s="33">
        <v>5</v>
      </c>
      <c r="E209" s="33">
        <v>11</v>
      </c>
      <c r="F209" s="33">
        <v>11</v>
      </c>
      <c r="G209" s="12">
        <v>2024</v>
      </c>
      <c r="H209" s="98">
        <v>2086.8000000000002</v>
      </c>
      <c r="I209" s="8">
        <v>320140</v>
      </c>
      <c r="J209" s="9">
        <f t="shared" si="23"/>
        <v>3521540</v>
      </c>
      <c r="K209" s="9">
        <f t="shared" si="24"/>
        <v>3169386</v>
      </c>
      <c r="L209" s="9">
        <f t="shared" si="25"/>
        <v>352154</v>
      </c>
      <c r="M209" s="7" t="s">
        <v>140</v>
      </c>
      <c r="N209" s="7" t="s">
        <v>20</v>
      </c>
      <c r="O209" s="3"/>
      <c r="P209" s="34"/>
    </row>
    <row r="210" spans="1:16" s="11" customFormat="1" ht="18" customHeight="1">
      <c r="A210" s="5"/>
      <c r="B210" s="6" t="s">
        <v>69</v>
      </c>
      <c r="C210" s="7">
        <v>1978</v>
      </c>
      <c r="D210" s="7">
        <v>5</v>
      </c>
      <c r="E210" s="7">
        <v>3</v>
      </c>
      <c r="F210" s="7">
        <v>3</v>
      </c>
      <c r="G210" s="12">
        <v>2024</v>
      </c>
      <c r="H210" s="98">
        <v>1591</v>
      </c>
      <c r="I210" s="8">
        <v>320140</v>
      </c>
      <c r="J210" s="9">
        <f t="shared" si="23"/>
        <v>960420</v>
      </c>
      <c r="K210" s="9">
        <f t="shared" si="24"/>
        <v>864378</v>
      </c>
      <c r="L210" s="9">
        <f t="shared" si="25"/>
        <v>96042</v>
      </c>
      <c r="M210" s="9" t="s">
        <v>140</v>
      </c>
      <c r="N210" s="7" t="s">
        <v>20</v>
      </c>
      <c r="O210" s="3"/>
      <c r="P210" s="34"/>
    </row>
    <row r="211" spans="1:16" s="11" customFormat="1" ht="18" customHeight="1">
      <c r="A211" s="33"/>
      <c r="B211" s="6" t="s">
        <v>223</v>
      </c>
      <c r="C211" s="33">
        <v>2009</v>
      </c>
      <c r="D211" s="33">
        <v>5</v>
      </c>
      <c r="E211" s="33">
        <v>5</v>
      </c>
      <c r="F211" s="33">
        <v>5</v>
      </c>
      <c r="G211" s="12">
        <v>2024</v>
      </c>
      <c r="H211" s="98">
        <v>604.29</v>
      </c>
      <c r="I211" s="8">
        <v>320140</v>
      </c>
      <c r="J211" s="9">
        <f t="shared" si="23"/>
        <v>1600700</v>
      </c>
      <c r="K211" s="9">
        <f t="shared" si="24"/>
        <v>1440630</v>
      </c>
      <c r="L211" s="9">
        <f t="shared" si="25"/>
        <v>160070</v>
      </c>
      <c r="M211" s="7" t="s">
        <v>140</v>
      </c>
      <c r="N211" s="7" t="s">
        <v>18</v>
      </c>
      <c r="O211" s="3"/>
      <c r="P211" s="34"/>
    </row>
    <row r="212" spans="1:16" s="11" customFormat="1" ht="18" customHeight="1">
      <c r="A212" s="5"/>
      <c r="B212" s="6" t="s">
        <v>112</v>
      </c>
      <c r="C212" s="33">
        <v>1991</v>
      </c>
      <c r="D212" s="33">
        <v>5</v>
      </c>
      <c r="E212" s="33">
        <v>4</v>
      </c>
      <c r="F212" s="33">
        <v>4</v>
      </c>
      <c r="G212" s="12">
        <v>2024</v>
      </c>
      <c r="H212" s="98">
        <v>558.20000000000005</v>
      </c>
      <c r="I212" s="8">
        <v>320140</v>
      </c>
      <c r="J212" s="9">
        <f t="shared" si="23"/>
        <v>1280560</v>
      </c>
      <c r="K212" s="9">
        <f t="shared" si="24"/>
        <v>1152504</v>
      </c>
      <c r="L212" s="9">
        <f t="shared" si="25"/>
        <v>128056</v>
      </c>
      <c r="M212" s="7" t="s">
        <v>140</v>
      </c>
      <c r="N212" s="39" t="s">
        <v>113</v>
      </c>
      <c r="O212" s="3"/>
      <c r="P212" s="34"/>
    </row>
    <row r="213" spans="1:16" s="11" customFormat="1" ht="18" customHeight="1">
      <c r="A213" s="33"/>
      <c r="B213" s="6" t="s">
        <v>179</v>
      </c>
      <c r="C213" s="33">
        <v>1994</v>
      </c>
      <c r="D213" s="33">
        <v>5</v>
      </c>
      <c r="E213" s="33">
        <v>4</v>
      </c>
      <c r="F213" s="33">
        <v>4</v>
      </c>
      <c r="G213" s="12">
        <v>2024</v>
      </c>
      <c r="H213" s="98">
        <v>1322.4</v>
      </c>
      <c r="I213" s="8">
        <v>320140</v>
      </c>
      <c r="J213" s="9">
        <f t="shared" si="23"/>
        <v>1280560</v>
      </c>
      <c r="K213" s="9">
        <f t="shared" si="24"/>
        <v>1152504</v>
      </c>
      <c r="L213" s="9">
        <f t="shared" si="25"/>
        <v>128056</v>
      </c>
      <c r="M213" s="9" t="s">
        <v>140</v>
      </c>
      <c r="N213" s="7" t="s">
        <v>20</v>
      </c>
      <c r="O213" s="3"/>
      <c r="P213" s="34"/>
    </row>
    <row r="214" spans="1:16" ht="18" customHeight="1">
      <c r="A214" s="12"/>
      <c r="B214" s="12" t="s">
        <v>249</v>
      </c>
      <c r="C214" s="12">
        <v>1970</v>
      </c>
      <c r="D214" s="12">
        <v>5</v>
      </c>
      <c r="E214" s="12">
        <v>4</v>
      </c>
      <c r="F214" s="12">
        <v>4</v>
      </c>
      <c r="G214" s="12">
        <v>2024</v>
      </c>
      <c r="H214" s="46">
        <v>38.6</v>
      </c>
      <c r="I214" s="57">
        <v>320140</v>
      </c>
      <c r="J214" s="23">
        <f t="shared" si="23"/>
        <v>1280560</v>
      </c>
      <c r="K214" s="23">
        <f t="shared" si="24"/>
        <v>1152504</v>
      </c>
      <c r="L214" s="23">
        <f t="shared" si="25"/>
        <v>128056</v>
      </c>
      <c r="M214" s="14" t="s">
        <v>181</v>
      </c>
      <c r="N214" s="14" t="s">
        <v>145</v>
      </c>
    </row>
    <row r="215" spans="1:16" ht="18" customHeight="1">
      <c r="A215" s="12"/>
      <c r="B215" s="12" t="s">
        <v>199</v>
      </c>
      <c r="C215" s="12">
        <v>1994</v>
      </c>
      <c r="D215" s="12">
        <v>5</v>
      </c>
      <c r="E215" s="12">
        <v>3</v>
      </c>
      <c r="F215" s="12">
        <v>3</v>
      </c>
      <c r="G215" s="12">
        <v>2024</v>
      </c>
      <c r="H215" s="46">
        <v>354.6</v>
      </c>
      <c r="I215" s="57">
        <v>320140</v>
      </c>
      <c r="J215" s="23">
        <f t="shared" si="23"/>
        <v>960420</v>
      </c>
      <c r="K215" s="23">
        <f t="shared" si="24"/>
        <v>864378</v>
      </c>
      <c r="L215" s="23">
        <f t="shared" si="25"/>
        <v>96042</v>
      </c>
      <c r="M215" s="14" t="s">
        <v>250</v>
      </c>
      <c r="N215" s="14" t="s">
        <v>145</v>
      </c>
    </row>
    <row r="216" spans="1:16" ht="18.600000000000001" customHeight="1">
      <c r="A216" s="12"/>
      <c r="B216" s="12" t="s">
        <v>200</v>
      </c>
      <c r="C216" s="12">
        <v>1986</v>
      </c>
      <c r="D216" s="12">
        <v>5</v>
      </c>
      <c r="E216" s="12">
        <v>13</v>
      </c>
      <c r="F216" s="12">
        <v>13</v>
      </c>
      <c r="G216" s="12">
        <v>2024</v>
      </c>
      <c r="H216" s="99">
        <v>1027.8</v>
      </c>
      <c r="I216" s="57">
        <v>320140</v>
      </c>
      <c r="J216" s="23">
        <f t="shared" si="23"/>
        <v>4161820</v>
      </c>
      <c r="K216" s="23">
        <f t="shared" si="24"/>
        <v>3745638</v>
      </c>
      <c r="L216" s="23">
        <f t="shared" si="25"/>
        <v>416182</v>
      </c>
      <c r="M216" s="14" t="s">
        <v>250</v>
      </c>
      <c r="N216" s="14" t="s">
        <v>12</v>
      </c>
    </row>
    <row r="217" spans="1:16" ht="18.600000000000001" customHeight="1">
      <c r="J217" s="42">
        <f>SUM(J189:J216)</f>
        <v>34221060</v>
      </c>
      <c r="K217" s="3">
        <f t="shared" si="24"/>
        <v>30798954</v>
      </c>
      <c r="L217" s="3">
        <f t="shared" si="25"/>
        <v>3422106</v>
      </c>
    </row>
    <row r="220" spans="1:16" ht="18.600000000000001" customHeight="1">
      <c r="B220" s="4" t="s">
        <v>254</v>
      </c>
    </row>
  </sheetData>
  <mergeCells count="12">
    <mergeCell ref="J3:L3"/>
    <mergeCell ref="N3:N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199 H199 C163">
    <cfRule type="cellIs" dxfId="2" priority="1" stopIfTrue="1" operator="equal">
      <formula>"н/д"</formula>
    </cfRule>
  </conditionalFormatting>
  <dataValidations count="3">
    <dataValidation type="whole" operator="greaterThanOrEqual" allowBlank="1" showInputMessage="1" showErrorMessage="1" error="Введите целое положительное число." sqref="D199:F199 D106:E106">
      <formula1>1</formula1>
    </dataValidation>
    <dataValidation type="date" allowBlank="1" showInputMessage="1" showErrorMessage="1" error="Введите год в интервале от 1900 по 2013." sqref="C199 C163">
      <formula1>1900</formula1>
      <formula2>2013</formula2>
    </dataValidation>
    <dataValidation type="decimal" operator="greaterThan" allowBlank="1" showInputMessage="1" showErrorMessage="1" error="Введите положительное число." sqref="H199 H190:H194 H113 H115 H70:H71 H186 H159 H156:H157">
      <formula1>0</formula1>
    </dataValidation>
  </dataValidations>
  <pageMargins left="0" right="0" top="0.39370078740157483" bottom="0" header="0" footer="0"/>
  <pageSetup paperSize="9" scale="1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zoomScale="60" zoomScaleNormal="60" workbookViewId="0">
      <selection activeCell="B8" sqref="B8"/>
    </sheetView>
  </sheetViews>
  <sheetFormatPr defaultRowHeight="18.600000000000001" customHeight="1"/>
  <cols>
    <col min="1" max="1" width="6.28515625" style="4" customWidth="1"/>
    <col min="2" max="2" width="58.140625" style="4" customWidth="1"/>
    <col min="3" max="3" width="14.85546875" style="4" customWidth="1"/>
    <col min="4" max="4" width="10.140625" style="4" customWidth="1"/>
    <col min="5" max="5" width="8.85546875" style="4" customWidth="1"/>
    <col min="6" max="6" width="12.5703125" style="4" customWidth="1"/>
    <col min="7" max="7" width="16.28515625" style="4" customWidth="1"/>
    <col min="8" max="8" width="20.140625" style="118" customWidth="1"/>
    <col min="9" max="9" width="17.140625" style="3" customWidth="1"/>
    <col min="10" max="12" width="20.140625" style="3" customWidth="1"/>
    <col min="13" max="13" width="20.140625" style="66" customWidth="1"/>
    <col min="14" max="14" width="36.7109375" style="3" customWidth="1"/>
    <col min="15" max="15" width="16.140625" style="3" customWidth="1"/>
    <col min="16" max="16" width="9.140625" style="3"/>
    <col min="17" max="16384" width="9.140625" style="4"/>
  </cols>
  <sheetData>
    <row r="1" spans="1:16" ht="26.25" customHeight="1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1"/>
      <c r="P1" s="4"/>
    </row>
    <row r="2" spans="1:16" ht="24" customHeight="1">
      <c r="P2" s="4"/>
    </row>
    <row r="3" spans="1:16" ht="51" customHeight="1">
      <c r="A3" s="145" t="s">
        <v>0</v>
      </c>
      <c r="B3" s="145" t="s">
        <v>1</v>
      </c>
      <c r="C3" s="145" t="s">
        <v>6</v>
      </c>
      <c r="D3" s="145" t="s">
        <v>2</v>
      </c>
      <c r="E3" s="145" t="s">
        <v>10</v>
      </c>
      <c r="F3" s="145" t="s">
        <v>11</v>
      </c>
      <c r="G3" s="145" t="s">
        <v>62</v>
      </c>
      <c r="H3" s="147" t="s">
        <v>60</v>
      </c>
      <c r="I3" s="145" t="s">
        <v>5</v>
      </c>
      <c r="J3" s="145" t="s">
        <v>3</v>
      </c>
      <c r="K3" s="145"/>
      <c r="L3" s="145"/>
      <c r="M3" s="102"/>
      <c r="N3" s="145" t="s">
        <v>4</v>
      </c>
      <c r="P3" s="4"/>
    </row>
    <row r="4" spans="1:16" ht="15.75">
      <c r="A4" s="145"/>
      <c r="B4" s="145"/>
      <c r="C4" s="145"/>
      <c r="D4" s="145"/>
      <c r="E4" s="145"/>
      <c r="F4" s="145"/>
      <c r="G4" s="145"/>
      <c r="H4" s="147"/>
      <c r="I4" s="145"/>
      <c r="J4" s="88" t="s">
        <v>7</v>
      </c>
      <c r="K4" s="88" t="s">
        <v>9</v>
      </c>
      <c r="L4" s="88" t="s">
        <v>8</v>
      </c>
      <c r="M4" s="102"/>
      <c r="N4" s="145"/>
      <c r="P4" s="4"/>
    </row>
    <row r="5" spans="1:16" s="11" customFormat="1" ht="18.600000000000001" customHeight="1">
      <c r="A5" s="5">
        <v>1</v>
      </c>
      <c r="B5" s="6" t="s">
        <v>21</v>
      </c>
      <c r="C5" s="7">
        <v>1956</v>
      </c>
      <c r="D5" s="7">
        <v>2</v>
      </c>
      <c r="E5" s="7">
        <v>2</v>
      </c>
      <c r="F5" s="7">
        <v>2</v>
      </c>
      <c r="G5" s="7">
        <v>2020</v>
      </c>
      <c r="H5" s="94">
        <v>45.3</v>
      </c>
      <c r="I5" s="8">
        <v>230000</v>
      </c>
      <c r="J5" s="9">
        <f t="shared" ref="J5:J46" si="0">F5*I5</f>
        <v>460000</v>
      </c>
      <c r="K5" s="9">
        <f t="shared" ref="K5:K46" si="1">J5*0.9</f>
        <v>414000</v>
      </c>
      <c r="L5" s="9">
        <f t="shared" ref="L5:L46" si="2">J5-K5</f>
        <v>46000</v>
      </c>
      <c r="M5" s="9" t="s">
        <v>46</v>
      </c>
      <c r="N5" s="7" t="s">
        <v>22</v>
      </c>
      <c r="O5" s="10"/>
    </row>
    <row r="6" spans="1:16" s="11" customFormat="1" ht="18.600000000000001" customHeight="1">
      <c r="A6" s="5">
        <f>A5+1</f>
        <v>2</v>
      </c>
      <c r="B6" s="6" t="s">
        <v>19</v>
      </c>
      <c r="C6" s="7">
        <v>1958</v>
      </c>
      <c r="D6" s="7">
        <v>2</v>
      </c>
      <c r="E6" s="7">
        <v>2</v>
      </c>
      <c r="F6" s="7">
        <v>2</v>
      </c>
      <c r="G6" s="7">
        <v>2020</v>
      </c>
      <c r="H6" s="94">
        <v>44.9</v>
      </c>
      <c r="I6" s="8">
        <v>230000</v>
      </c>
      <c r="J6" s="9">
        <f t="shared" si="0"/>
        <v>460000</v>
      </c>
      <c r="K6" s="9">
        <f t="shared" si="1"/>
        <v>414000</v>
      </c>
      <c r="L6" s="9">
        <f t="shared" si="2"/>
        <v>46000</v>
      </c>
      <c r="M6" s="9" t="s">
        <v>46</v>
      </c>
      <c r="N6" s="7" t="s">
        <v>20</v>
      </c>
      <c r="O6" s="10"/>
    </row>
    <row r="7" spans="1:16" s="11" customFormat="1" ht="18.600000000000001" customHeight="1">
      <c r="A7" s="5">
        <f>A6+1</f>
        <v>3</v>
      </c>
      <c r="B7" s="6" t="s">
        <v>17</v>
      </c>
      <c r="C7" s="7">
        <v>1983</v>
      </c>
      <c r="D7" s="7">
        <v>2</v>
      </c>
      <c r="E7" s="7">
        <v>4</v>
      </c>
      <c r="F7" s="7">
        <v>4</v>
      </c>
      <c r="G7" s="7">
        <v>2020</v>
      </c>
      <c r="H7" s="94">
        <v>96.7</v>
      </c>
      <c r="I7" s="8">
        <v>230000</v>
      </c>
      <c r="J7" s="9">
        <f t="shared" si="0"/>
        <v>920000</v>
      </c>
      <c r="K7" s="9">
        <f t="shared" si="1"/>
        <v>828000</v>
      </c>
      <c r="L7" s="9">
        <f t="shared" si="2"/>
        <v>92000</v>
      </c>
      <c r="M7" s="9" t="s">
        <v>46</v>
      </c>
      <c r="N7" s="7" t="s">
        <v>18</v>
      </c>
      <c r="O7" s="10"/>
    </row>
    <row r="8" spans="1:16" s="11" customFormat="1" ht="19.5" customHeight="1">
      <c r="A8" s="5">
        <f t="shared" ref="A8:A15" si="3">A7+1</f>
        <v>4</v>
      </c>
      <c r="B8" s="6" t="s">
        <v>23</v>
      </c>
      <c r="C8" s="7">
        <v>1956</v>
      </c>
      <c r="D8" s="7">
        <v>2</v>
      </c>
      <c r="E8" s="7">
        <v>2</v>
      </c>
      <c r="F8" s="7">
        <v>2</v>
      </c>
      <c r="G8" s="7">
        <v>2020</v>
      </c>
      <c r="H8" s="94">
        <v>59.4</v>
      </c>
      <c r="I8" s="8">
        <v>230000</v>
      </c>
      <c r="J8" s="9">
        <f t="shared" si="0"/>
        <v>460000</v>
      </c>
      <c r="K8" s="9">
        <f t="shared" si="1"/>
        <v>414000</v>
      </c>
      <c r="L8" s="9">
        <f t="shared" si="2"/>
        <v>46000</v>
      </c>
      <c r="M8" s="9" t="s">
        <v>46</v>
      </c>
      <c r="N8" s="7" t="s">
        <v>14</v>
      </c>
      <c r="O8" s="10"/>
    </row>
    <row r="9" spans="1:16" ht="18.600000000000001" customHeight="1">
      <c r="A9" s="5">
        <f t="shared" si="3"/>
        <v>5</v>
      </c>
      <c r="B9" s="12" t="s">
        <v>31</v>
      </c>
      <c r="C9" s="14">
        <v>1958</v>
      </c>
      <c r="D9" s="12">
        <v>2</v>
      </c>
      <c r="E9" s="12">
        <v>2</v>
      </c>
      <c r="F9" s="12">
        <v>2</v>
      </c>
      <c r="G9" s="7">
        <v>2020</v>
      </c>
      <c r="H9" s="95">
        <v>52.6</v>
      </c>
      <c r="I9" s="13">
        <v>230000</v>
      </c>
      <c r="J9" s="2">
        <f t="shared" si="0"/>
        <v>460000</v>
      </c>
      <c r="K9" s="2">
        <f t="shared" si="1"/>
        <v>414000</v>
      </c>
      <c r="L9" s="2">
        <f t="shared" si="2"/>
        <v>46000</v>
      </c>
      <c r="M9" s="2" t="s">
        <v>46</v>
      </c>
      <c r="N9" s="14" t="s">
        <v>13</v>
      </c>
      <c r="O9" s="15"/>
      <c r="P9" s="4"/>
    </row>
    <row r="10" spans="1:16" ht="18.600000000000001" customHeight="1">
      <c r="A10" s="5">
        <f t="shared" si="3"/>
        <v>6</v>
      </c>
      <c r="B10" s="12" t="s">
        <v>151</v>
      </c>
      <c r="C10" s="14">
        <v>1993</v>
      </c>
      <c r="D10" s="12">
        <v>2</v>
      </c>
      <c r="E10" s="12">
        <v>3</v>
      </c>
      <c r="F10" s="12">
        <v>3</v>
      </c>
      <c r="G10" s="7">
        <v>2020</v>
      </c>
      <c r="H10" s="46">
        <v>121.4</v>
      </c>
      <c r="I10" s="13">
        <v>230000</v>
      </c>
      <c r="J10" s="2">
        <f t="shared" si="0"/>
        <v>690000</v>
      </c>
      <c r="K10" s="2">
        <f t="shared" si="1"/>
        <v>621000</v>
      </c>
      <c r="L10" s="2">
        <f t="shared" si="2"/>
        <v>69000</v>
      </c>
      <c r="M10" s="2" t="s">
        <v>46</v>
      </c>
      <c r="N10" s="14" t="s">
        <v>57</v>
      </c>
    </row>
    <row r="11" spans="1:16" ht="18.600000000000001" customHeight="1">
      <c r="A11" s="5">
        <f t="shared" si="3"/>
        <v>7</v>
      </c>
      <c r="B11" s="12" t="s">
        <v>152</v>
      </c>
      <c r="C11" s="14">
        <v>1959</v>
      </c>
      <c r="D11" s="12">
        <v>2</v>
      </c>
      <c r="E11" s="12">
        <v>2</v>
      </c>
      <c r="F11" s="12">
        <v>2</v>
      </c>
      <c r="G11" s="7">
        <v>2020</v>
      </c>
      <c r="H11" s="95">
        <v>47.1</v>
      </c>
      <c r="I11" s="13">
        <v>230000</v>
      </c>
      <c r="J11" s="2">
        <f t="shared" si="0"/>
        <v>460000</v>
      </c>
      <c r="K11" s="2">
        <f t="shared" si="1"/>
        <v>414000</v>
      </c>
      <c r="L11" s="2">
        <f t="shared" si="2"/>
        <v>46000</v>
      </c>
      <c r="M11" s="2" t="s">
        <v>46</v>
      </c>
      <c r="N11" s="14" t="s">
        <v>32</v>
      </c>
      <c r="O11" s="15"/>
      <c r="P11" s="4"/>
    </row>
    <row r="12" spans="1:16" ht="18.600000000000001" customHeight="1">
      <c r="A12" s="5">
        <f t="shared" si="3"/>
        <v>8</v>
      </c>
      <c r="B12" s="12" t="s">
        <v>153</v>
      </c>
      <c r="C12" s="14">
        <v>1957</v>
      </c>
      <c r="D12" s="12">
        <v>2</v>
      </c>
      <c r="E12" s="12">
        <v>2</v>
      </c>
      <c r="F12" s="12">
        <v>2</v>
      </c>
      <c r="G12" s="7">
        <v>2020</v>
      </c>
      <c r="H12" s="95">
        <v>41</v>
      </c>
      <c r="I12" s="13">
        <v>230000</v>
      </c>
      <c r="J12" s="2">
        <f t="shared" si="0"/>
        <v>460000</v>
      </c>
      <c r="K12" s="2">
        <f t="shared" si="1"/>
        <v>414000</v>
      </c>
      <c r="L12" s="2">
        <f t="shared" si="2"/>
        <v>46000</v>
      </c>
      <c r="M12" s="2" t="s">
        <v>46</v>
      </c>
      <c r="N12" s="14" t="s">
        <v>13</v>
      </c>
      <c r="O12" s="15"/>
      <c r="P12" s="4"/>
    </row>
    <row r="13" spans="1:16" ht="18.600000000000001" customHeight="1">
      <c r="A13" s="5">
        <f t="shared" si="3"/>
        <v>9</v>
      </c>
      <c r="B13" s="1" t="s">
        <v>154</v>
      </c>
      <c r="C13" s="14">
        <v>1957</v>
      </c>
      <c r="D13" s="14">
        <v>2</v>
      </c>
      <c r="E13" s="14">
        <v>2</v>
      </c>
      <c r="F13" s="14">
        <v>2</v>
      </c>
      <c r="G13" s="7">
        <v>2020</v>
      </c>
      <c r="H13" s="46">
        <v>44.7</v>
      </c>
      <c r="I13" s="13">
        <v>230000</v>
      </c>
      <c r="J13" s="2">
        <f t="shared" si="0"/>
        <v>460000</v>
      </c>
      <c r="K13" s="2">
        <f t="shared" si="1"/>
        <v>414000</v>
      </c>
      <c r="L13" s="2">
        <f t="shared" si="2"/>
        <v>46000</v>
      </c>
      <c r="M13" s="2" t="s">
        <v>46</v>
      </c>
      <c r="N13" s="14" t="s">
        <v>57</v>
      </c>
    </row>
    <row r="14" spans="1:16" ht="18.600000000000001" customHeight="1">
      <c r="A14" s="5">
        <f t="shared" si="3"/>
        <v>10</v>
      </c>
      <c r="B14" s="1" t="s">
        <v>155</v>
      </c>
      <c r="C14" s="14">
        <v>1959</v>
      </c>
      <c r="D14" s="14">
        <v>2</v>
      </c>
      <c r="E14" s="14">
        <v>2</v>
      </c>
      <c r="F14" s="14">
        <v>2</v>
      </c>
      <c r="G14" s="7">
        <v>2020</v>
      </c>
      <c r="H14" s="46">
        <v>44.8</v>
      </c>
      <c r="I14" s="13">
        <v>230000</v>
      </c>
      <c r="J14" s="2">
        <f t="shared" si="0"/>
        <v>460000</v>
      </c>
      <c r="K14" s="2">
        <f t="shared" si="1"/>
        <v>414000</v>
      </c>
      <c r="L14" s="2">
        <f t="shared" si="2"/>
        <v>46000</v>
      </c>
      <c r="M14" s="2" t="s">
        <v>46</v>
      </c>
      <c r="N14" s="14" t="s">
        <v>57</v>
      </c>
    </row>
    <row r="15" spans="1:16" ht="18.75" customHeight="1">
      <c r="A15" s="5">
        <f t="shared" si="3"/>
        <v>11</v>
      </c>
      <c r="B15" s="1" t="s">
        <v>156</v>
      </c>
      <c r="C15" s="14">
        <v>1959</v>
      </c>
      <c r="D15" s="14">
        <v>2</v>
      </c>
      <c r="E15" s="14">
        <v>2</v>
      </c>
      <c r="F15" s="14">
        <v>2</v>
      </c>
      <c r="G15" s="7">
        <v>2020</v>
      </c>
      <c r="H15" s="46">
        <v>58.4</v>
      </c>
      <c r="I15" s="13">
        <v>230000</v>
      </c>
      <c r="J15" s="2">
        <f t="shared" si="0"/>
        <v>460000</v>
      </c>
      <c r="K15" s="2">
        <f t="shared" si="1"/>
        <v>414000</v>
      </c>
      <c r="L15" s="2">
        <f t="shared" si="2"/>
        <v>46000</v>
      </c>
      <c r="M15" s="2" t="s">
        <v>46</v>
      </c>
      <c r="N15" s="14" t="s">
        <v>57</v>
      </c>
    </row>
    <row r="16" spans="1:16" ht="18.600000000000001" customHeight="1">
      <c r="A16" s="87">
        <f t="shared" ref="A16:A49" si="4">A15+1</f>
        <v>12</v>
      </c>
      <c r="B16" s="12" t="s">
        <v>157</v>
      </c>
      <c r="C16" s="14">
        <v>1957</v>
      </c>
      <c r="D16" s="12">
        <v>2</v>
      </c>
      <c r="E16" s="12">
        <v>2</v>
      </c>
      <c r="F16" s="12">
        <v>2</v>
      </c>
      <c r="G16" s="7">
        <v>2020</v>
      </c>
      <c r="H16" s="95">
        <v>44.2</v>
      </c>
      <c r="I16" s="13">
        <v>230000</v>
      </c>
      <c r="J16" s="2">
        <f t="shared" ref="J16:J30" si="5">F16*I16</f>
        <v>460000</v>
      </c>
      <c r="K16" s="2">
        <f t="shared" ref="K16:K30" si="6">J16*0.9</f>
        <v>414000</v>
      </c>
      <c r="L16" s="2">
        <f t="shared" ref="L16:L30" si="7">J16-K16</f>
        <v>46000</v>
      </c>
      <c r="M16" s="2" t="s">
        <v>46</v>
      </c>
      <c r="N16" s="14" t="s">
        <v>32</v>
      </c>
      <c r="O16" s="15"/>
      <c r="P16" s="4"/>
    </row>
    <row r="17" spans="1:16" ht="18.600000000000001" customHeight="1">
      <c r="A17" s="87">
        <f t="shared" si="4"/>
        <v>13</v>
      </c>
      <c r="B17" s="12" t="s">
        <v>158</v>
      </c>
      <c r="C17" s="14">
        <v>1957</v>
      </c>
      <c r="D17" s="12">
        <v>2</v>
      </c>
      <c r="E17" s="12">
        <v>2</v>
      </c>
      <c r="F17" s="12">
        <v>2</v>
      </c>
      <c r="G17" s="7">
        <v>2020</v>
      </c>
      <c r="H17" s="95">
        <v>43</v>
      </c>
      <c r="I17" s="13">
        <v>230000</v>
      </c>
      <c r="J17" s="2">
        <f t="shared" si="5"/>
        <v>460000</v>
      </c>
      <c r="K17" s="2">
        <f t="shared" si="6"/>
        <v>414000</v>
      </c>
      <c r="L17" s="2">
        <f t="shared" si="7"/>
        <v>46000</v>
      </c>
      <c r="M17" s="2" t="s">
        <v>46</v>
      </c>
      <c r="N17" s="14" t="s">
        <v>33</v>
      </c>
      <c r="O17" s="15"/>
      <c r="P17" s="4"/>
    </row>
    <row r="18" spans="1:16" ht="18.600000000000001" customHeight="1">
      <c r="A18" s="87">
        <f t="shared" si="4"/>
        <v>14</v>
      </c>
      <c r="B18" s="12" t="s">
        <v>159</v>
      </c>
      <c r="C18" s="14">
        <v>1957</v>
      </c>
      <c r="D18" s="12">
        <v>2</v>
      </c>
      <c r="E18" s="12">
        <v>2</v>
      </c>
      <c r="F18" s="12">
        <v>2</v>
      </c>
      <c r="G18" s="7">
        <v>2020</v>
      </c>
      <c r="H18" s="95">
        <v>57.3</v>
      </c>
      <c r="I18" s="13">
        <v>230000</v>
      </c>
      <c r="J18" s="2">
        <f t="shared" si="5"/>
        <v>460000</v>
      </c>
      <c r="K18" s="2">
        <f t="shared" si="6"/>
        <v>414000</v>
      </c>
      <c r="L18" s="2">
        <f t="shared" si="7"/>
        <v>46000</v>
      </c>
      <c r="M18" s="2" t="s">
        <v>46</v>
      </c>
      <c r="N18" s="14" t="s">
        <v>33</v>
      </c>
      <c r="O18" s="15"/>
      <c r="P18" s="4"/>
    </row>
    <row r="19" spans="1:16" ht="18.600000000000001" customHeight="1">
      <c r="A19" s="122">
        <f t="shared" si="4"/>
        <v>15</v>
      </c>
      <c r="B19" s="12" t="s">
        <v>160</v>
      </c>
      <c r="C19" s="14">
        <v>1959</v>
      </c>
      <c r="D19" s="12">
        <v>2</v>
      </c>
      <c r="E19" s="12">
        <v>3</v>
      </c>
      <c r="F19" s="12">
        <v>3</v>
      </c>
      <c r="G19" s="7">
        <v>2020</v>
      </c>
      <c r="H19" s="95">
        <v>131.9</v>
      </c>
      <c r="I19" s="13">
        <v>230000</v>
      </c>
      <c r="J19" s="2">
        <f t="shared" si="5"/>
        <v>690000</v>
      </c>
      <c r="K19" s="2">
        <f t="shared" si="6"/>
        <v>621000</v>
      </c>
      <c r="L19" s="2">
        <f t="shared" si="7"/>
        <v>69000</v>
      </c>
      <c r="M19" s="2" t="s">
        <v>46</v>
      </c>
      <c r="N19" s="14" t="s">
        <v>12</v>
      </c>
      <c r="O19" s="15"/>
      <c r="P19" s="4"/>
    </row>
    <row r="20" spans="1:16" s="19" customFormat="1" ht="18.600000000000001" customHeight="1">
      <c r="A20" s="122">
        <f t="shared" si="4"/>
        <v>16</v>
      </c>
      <c r="B20" s="16" t="s">
        <v>42</v>
      </c>
      <c r="C20" s="17">
        <v>1955</v>
      </c>
      <c r="D20" s="16">
        <v>2</v>
      </c>
      <c r="E20" s="16">
        <v>2</v>
      </c>
      <c r="F20" s="16">
        <v>2</v>
      </c>
      <c r="G20" s="7">
        <v>2020</v>
      </c>
      <c r="H20" s="96">
        <v>81.400000000000006</v>
      </c>
      <c r="I20" s="61">
        <v>230000</v>
      </c>
      <c r="J20" s="48">
        <f t="shared" si="5"/>
        <v>460000</v>
      </c>
      <c r="K20" s="48">
        <f t="shared" si="6"/>
        <v>414000</v>
      </c>
      <c r="L20" s="48">
        <f t="shared" si="7"/>
        <v>46000</v>
      </c>
      <c r="M20" s="48" t="s">
        <v>46</v>
      </c>
      <c r="N20" s="17" t="s">
        <v>14</v>
      </c>
      <c r="O20" s="18"/>
    </row>
    <row r="21" spans="1:16" s="19" customFormat="1" ht="18.600000000000001" customHeight="1">
      <c r="A21" s="122">
        <f t="shared" si="4"/>
        <v>17</v>
      </c>
      <c r="B21" s="16" t="s">
        <v>43</v>
      </c>
      <c r="C21" s="17">
        <v>1960</v>
      </c>
      <c r="D21" s="16">
        <v>2</v>
      </c>
      <c r="E21" s="16">
        <v>2</v>
      </c>
      <c r="F21" s="16">
        <v>2</v>
      </c>
      <c r="G21" s="7">
        <v>2020</v>
      </c>
      <c r="H21" s="96">
        <v>59.9</v>
      </c>
      <c r="I21" s="61">
        <v>230000</v>
      </c>
      <c r="J21" s="48">
        <f t="shared" si="5"/>
        <v>460000</v>
      </c>
      <c r="K21" s="48">
        <f t="shared" si="6"/>
        <v>414000</v>
      </c>
      <c r="L21" s="48">
        <f t="shared" si="7"/>
        <v>46000</v>
      </c>
      <c r="M21" s="48" t="s">
        <v>46</v>
      </c>
      <c r="N21" s="17" t="s">
        <v>14</v>
      </c>
      <c r="O21" s="18"/>
    </row>
    <row r="22" spans="1:16" s="25" customFormat="1" ht="18.600000000000001" customHeight="1">
      <c r="A22" s="122">
        <f t="shared" si="4"/>
        <v>18</v>
      </c>
      <c r="B22" s="21" t="s">
        <v>44</v>
      </c>
      <c r="C22" s="22">
        <v>1980</v>
      </c>
      <c r="D22" s="22">
        <v>2</v>
      </c>
      <c r="E22" s="22">
        <v>2</v>
      </c>
      <c r="F22" s="22">
        <v>2</v>
      </c>
      <c r="G22" s="7">
        <v>2020</v>
      </c>
      <c r="H22" s="97">
        <v>49.7</v>
      </c>
      <c r="I22" s="57">
        <v>230000</v>
      </c>
      <c r="J22" s="23">
        <f t="shared" si="5"/>
        <v>460000</v>
      </c>
      <c r="K22" s="23">
        <f t="shared" si="6"/>
        <v>414000</v>
      </c>
      <c r="L22" s="23">
        <f t="shared" si="7"/>
        <v>46000</v>
      </c>
      <c r="M22" s="23" t="s">
        <v>46</v>
      </c>
      <c r="N22" s="22" t="s">
        <v>14</v>
      </c>
      <c r="O22" s="24"/>
    </row>
    <row r="23" spans="1:16" s="25" customFormat="1" ht="18.600000000000001" customHeight="1">
      <c r="A23" s="122">
        <f t="shared" si="4"/>
        <v>19</v>
      </c>
      <c r="B23" s="21" t="s">
        <v>45</v>
      </c>
      <c r="C23" s="22">
        <v>1980</v>
      </c>
      <c r="D23" s="22">
        <v>2</v>
      </c>
      <c r="E23" s="22">
        <v>2</v>
      </c>
      <c r="F23" s="22">
        <v>2</v>
      </c>
      <c r="G23" s="7">
        <v>2020</v>
      </c>
      <c r="H23" s="97">
        <v>49.2</v>
      </c>
      <c r="I23" s="57">
        <v>230000</v>
      </c>
      <c r="J23" s="23">
        <f t="shared" si="5"/>
        <v>460000</v>
      </c>
      <c r="K23" s="23">
        <f t="shared" si="6"/>
        <v>414000</v>
      </c>
      <c r="L23" s="23">
        <f t="shared" si="7"/>
        <v>46000</v>
      </c>
      <c r="M23" s="23" t="s">
        <v>46</v>
      </c>
      <c r="N23" s="22" t="s">
        <v>14</v>
      </c>
      <c r="O23" s="24"/>
    </row>
    <row r="24" spans="1:16" ht="18.600000000000001" customHeight="1">
      <c r="A24" s="122">
        <f t="shared" si="4"/>
        <v>20</v>
      </c>
      <c r="B24" s="1" t="s">
        <v>51</v>
      </c>
      <c r="C24" s="14">
        <v>1961</v>
      </c>
      <c r="D24" s="14">
        <v>2</v>
      </c>
      <c r="E24" s="14">
        <v>2</v>
      </c>
      <c r="F24" s="14">
        <v>2</v>
      </c>
      <c r="G24" s="7">
        <v>2020</v>
      </c>
      <c r="H24" s="95">
        <v>47.5</v>
      </c>
      <c r="I24" s="13">
        <v>230000</v>
      </c>
      <c r="J24" s="2">
        <f t="shared" si="5"/>
        <v>460000</v>
      </c>
      <c r="K24" s="2">
        <f t="shared" si="6"/>
        <v>414000</v>
      </c>
      <c r="L24" s="2">
        <f t="shared" si="7"/>
        <v>46000</v>
      </c>
      <c r="M24" s="2" t="s">
        <v>46</v>
      </c>
      <c r="N24" s="14" t="s">
        <v>14</v>
      </c>
      <c r="O24" s="15"/>
      <c r="P24" s="4"/>
    </row>
    <row r="25" spans="1:16" ht="18" customHeight="1">
      <c r="A25" s="122">
        <f t="shared" si="4"/>
        <v>21</v>
      </c>
      <c r="B25" s="1" t="s">
        <v>56</v>
      </c>
      <c r="C25" s="14">
        <v>1963</v>
      </c>
      <c r="D25" s="14">
        <v>2</v>
      </c>
      <c r="E25" s="14">
        <v>2</v>
      </c>
      <c r="F25" s="14">
        <v>2</v>
      </c>
      <c r="G25" s="7">
        <v>2020</v>
      </c>
      <c r="H25" s="95">
        <v>54.3</v>
      </c>
      <c r="I25" s="13">
        <v>230000</v>
      </c>
      <c r="J25" s="2">
        <f t="shared" si="5"/>
        <v>460000</v>
      </c>
      <c r="K25" s="2">
        <f t="shared" si="6"/>
        <v>414000</v>
      </c>
      <c r="L25" s="2">
        <f t="shared" si="7"/>
        <v>46000</v>
      </c>
      <c r="M25" s="2" t="s">
        <v>46</v>
      </c>
      <c r="N25" s="14" t="s">
        <v>14</v>
      </c>
      <c r="O25" s="15"/>
      <c r="P25" s="4"/>
    </row>
    <row r="26" spans="1:16" s="25" customFormat="1" ht="18.600000000000001" customHeight="1">
      <c r="A26" s="122">
        <f t="shared" si="4"/>
        <v>22</v>
      </c>
      <c r="B26" s="21" t="s">
        <v>16</v>
      </c>
      <c r="C26" s="22">
        <v>1972</v>
      </c>
      <c r="D26" s="22">
        <v>2</v>
      </c>
      <c r="E26" s="22">
        <v>2</v>
      </c>
      <c r="F26" s="22">
        <v>2</v>
      </c>
      <c r="G26" s="7">
        <v>2020</v>
      </c>
      <c r="H26" s="97">
        <v>40</v>
      </c>
      <c r="I26" s="57">
        <v>230000</v>
      </c>
      <c r="J26" s="23">
        <f t="shared" si="5"/>
        <v>460000</v>
      </c>
      <c r="K26" s="23">
        <f t="shared" si="6"/>
        <v>414000</v>
      </c>
      <c r="L26" s="23">
        <f t="shared" si="7"/>
        <v>46000</v>
      </c>
      <c r="M26" s="23" t="s">
        <v>46</v>
      </c>
      <c r="N26" s="22" t="s">
        <v>14</v>
      </c>
      <c r="O26" s="24"/>
    </row>
    <row r="27" spans="1:16" s="25" customFormat="1" ht="18.600000000000001" customHeight="1">
      <c r="A27" s="122">
        <f t="shared" si="4"/>
        <v>23</v>
      </c>
      <c r="B27" s="21" t="s">
        <v>15</v>
      </c>
      <c r="C27" s="22">
        <v>1968</v>
      </c>
      <c r="D27" s="22">
        <v>2</v>
      </c>
      <c r="E27" s="22">
        <v>2</v>
      </c>
      <c r="F27" s="22">
        <v>2</v>
      </c>
      <c r="G27" s="7">
        <v>2020</v>
      </c>
      <c r="H27" s="97">
        <v>43.6</v>
      </c>
      <c r="I27" s="57">
        <v>230000</v>
      </c>
      <c r="J27" s="23">
        <f t="shared" si="5"/>
        <v>460000</v>
      </c>
      <c r="K27" s="23">
        <f t="shared" si="6"/>
        <v>414000</v>
      </c>
      <c r="L27" s="23">
        <f t="shared" si="7"/>
        <v>46000</v>
      </c>
      <c r="M27" s="23" t="s">
        <v>46</v>
      </c>
      <c r="N27" s="22" t="s">
        <v>14</v>
      </c>
      <c r="O27" s="24"/>
    </row>
    <row r="28" spans="1:16" ht="18.600000000000001" customHeight="1">
      <c r="A28" s="122">
        <f t="shared" si="4"/>
        <v>24</v>
      </c>
      <c r="B28" s="31" t="s">
        <v>52</v>
      </c>
      <c r="C28" s="38">
        <v>1965</v>
      </c>
      <c r="D28" s="32">
        <v>2</v>
      </c>
      <c r="E28" s="14">
        <v>2</v>
      </c>
      <c r="F28" s="14">
        <v>2</v>
      </c>
      <c r="G28" s="7">
        <v>2020</v>
      </c>
      <c r="H28" s="95">
        <v>212</v>
      </c>
      <c r="I28" s="13">
        <v>230000</v>
      </c>
      <c r="J28" s="2">
        <f t="shared" si="5"/>
        <v>460000</v>
      </c>
      <c r="K28" s="2">
        <f t="shared" si="6"/>
        <v>414000</v>
      </c>
      <c r="L28" s="2">
        <f t="shared" si="7"/>
        <v>46000</v>
      </c>
      <c r="M28" s="2" t="s">
        <v>46</v>
      </c>
      <c r="N28" s="14" t="s">
        <v>14</v>
      </c>
      <c r="O28" s="15"/>
      <c r="P28" s="4"/>
    </row>
    <row r="29" spans="1:16" ht="18.600000000000001" customHeight="1">
      <c r="A29" s="122">
        <f t="shared" si="4"/>
        <v>25</v>
      </c>
      <c r="B29" s="31" t="s">
        <v>53</v>
      </c>
      <c r="C29" s="38">
        <v>1965</v>
      </c>
      <c r="D29" s="32">
        <v>2</v>
      </c>
      <c r="E29" s="14">
        <v>2</v>
      </c>
      <c r="F29" s="14">
        <v>2</v>
      </c>
      <c r="G29" s="7">
        <v>2020</v>
      </c>
      <c r="H29" s="95">
        <v>212</v>
      </c>
      <c r="I29" s="13">
        <v>230000</v>
      </c>
      <c r="J29" s="2">
        <f t="shared" si="5"/>
        <v>460000</v>
      </c>
      <c r="K29" s="2">
        <f t="shared" si="6"/>
        <v>414000</v>
      </c>
      <c r="L29" s="2">
        <f t="shared" si="7"/>
        <v>46000</v>
      </c>
      <c r="M29" s="2" t="s">
        <v>46</v>
      </c>
      <c r="N29" s="14" t="s">
        <v>14</v>
      </c>
      <c r="O29" s="15"/>
      <c r="P29" s="4"/>
    </row>
    <row r="30" spans="1:16" ht="18" customHeight="1">
      <c r="A30" s="122">
        <f t="shared" si="4"/>
        <v>26</v>
      </c>
      <c r="B30" s="62" t="s">
        <v>138</v>
      </c>
      <c r="C30" s="32">
        <v>1994</v>
      </c>
      <c r="D30" s="14">
        <v>2</v>
      </c>
      <c r="E30" s="14">
        <v>3</v>
      </c>
      <c r="F30" s="14">
        <v>3</v>
      </c>
      <c r="G30" s="7">
        <v>2020</v>
      </c>
      <c r="H30" s="46">
        <v>127</v>
      </c>
      <c r="I30" s="13">
        <v>230000</v>
      </c>
      <c r="J30" s="2">
        <f t="shared" si="5"/>
        <v>690000</v>
      </c>
      <c r="K30" s="2">
        <f t="shared" si="6"/>
        <v>621000</v>
      </c>
      <c r="L30" s="2">
        <f t="shared" si="7"/>
        <v>69000</v>
      </c>
      <c r="M30" s="2" t="s">
        <v>140</v>
      </c>
      <c r="N30" s="14" t="s">
        <v>14</v>
      </c>
    </row>
    <row r="31" spans="1:16" ht="18.600000000000001" customHeight="1">
      <c r="A31" s="122">
        <f t="shared" si="4"/>
        <v>27</v>
      </c>
      <c r="B31" s="6" t="s">
        <v>25</v>
      </c>
      <c r="C31" s="7">
        <v>1960</v>
      </c>
      <c r="D31" s="7">
        <v>3</v>
      </c>
      <c r="E31" s="7">
        <v>3</v>
      </c>
      <c r="F31" s="7">
        <v>3</v>
      </c>
      <c r="G31" s="7">
        <v>2020</v>
      </c>
      <c r="H31" s="94">
        <v>698.6</v>
      </c>
      <c r="I31" s="8">
        <v>220000</v>
      </c>
      <c r="J31" s="9">
        <f t="shared" si="0"/>
        <v>660000</v>
      </c>
      <c r="K31" s="9">
        <f t="shared" si="1"/>
        <v>594000</v>
      </c>
      <c r="L31" s="9">
        <f t="shared" si="2"/>
        <v>66000</v>
      </c>
      <c r="M31" s="9" t="s">
        <v>46</v>
      </c>
      <c r="N31" s="7" t="s">
        <v>20</v>
      </c>
      <c r="O31" s="10"/>
      <c r="P31" s="11"/>
    </row>
    <row r="32" spans="1:16" s="11" customFormat="1" ht="18.600000000000001" customHeight="1">
      <c r="A32" s="122">
        <f t="shared" si="4"/>
        <v>28</v>
      </c>
      <c r="B32" s="6" t="s">
        <v>48</v>
      </c>
      <c r="C32" s="7">
        <v>1960</v>
      </c>
      <c r="D32" s="33">
        <v>3</v>
      </c>
      <c r="E32" s="33">
        <v>3</v>
      </c>
      <c r="F32" s="33">
        <v>3</v>
      </c>
      <c r="G32" s="7">
        <v>2020</v>
      </c>
      <c r="H32" s="94">
        <v>97.1</v>
      </c>
      <c r="I32" s="8">
        <v>220000</v>
      </c>
      <c r="J32" s="9">
        <f>F32*I32</f>
        <v>660000</v>
      </c>
      <c r="K32" s="9">
        <f>J32*0.9</f>
        <v>594000</v>
      </c>
      <c r="L32" s="9">
        <f>J32-K32</f>
        <v>66000</v>
      </c>
      <c r="M32" s="9" t="s">
        <v>46</v>
      </c>
      <c r="N32" s="7" t="s">
        <v>20</v>
      </c>
      <c r="O32" s="10"/>
    </row>
    <row r="33" spans="1:16" s="11" customFormat="1" ht="18.600000000000001" customHeight="1">
      <c r="A33" s="122">
        <f t="shared" si="4"/>
        <v>29</v>
      </c>
      <c r="B33" s="6" t="s">
        <v>49</v>
      </c>
      <c r="C33" s="7">
        <v>1960</v>
      </c>
      <c r="D33" s="33">
        <v>3</v>
      </c>
      <c r="E33" s="33">
        <v>3</v>
      </c>
      <c r="F33" s="33">
        <v>3</v>
      </c>
      <c r="G33" s="7">
        <v>2020</v>
      </c>
      <c r="H33" s="98">
        <v>97.6</v>
      </c>
      <c r="I33" s="8">
        <v>220000</v>
      </c>
      <c r="J33" s="9">
        <f>F33*I33</f>
        <v>660000</v>
      </c>
      <c r="K33" s="9">
        <f>J33*0.9</f>
        <v>594000</v>
      </c>
      <c r="L33" s="9">
        <f>J33-K33</f>
        <v>66000</v>
      </c>
      <c r="M33" s="9" t="s">
        <v>46</v>
      </c>
      <c r="N33" s="7" t="s">
        <v>20</v>
      </c>
      <c r="O33" s="34"/>
      <c r="P33" s="34"/>
    </row>
    <row r="34" spans="1:16" ht="18.600000000000001" customHeight="1">
      <c r="A34" s="122">
        <f t="shared" si="4"/>
        <v>30</v>
      </c>
      <c r="B34" s="6" t="s">
        <v>55</v>
      </c>
      <c r="C34" s="7">
        <v>1980</v>
      </c>
      <c r="D34" s="35">
        <v>3</v>
      </c>
      <c r="E34" s="35">
        <v>2</v>
      </c>
      <c r="F34" s="33">
        <v>2</v>
      </c>
      <c r="G34" s="7">
        <v>2020</v>
      </c>
      <c r="H34" s="98">
        <v>51.2</v>
      </c>
      <c r="I34" s="8">
        <v>220000</v>
      </c>
      <c r="J34" s="9">
        <f>F34*I34</f>
        <v>440000</v>
      </c>
      <c r="K34" s="9">
        <f>J34*0.9</f>
        <v>396000</v>
      </c>
      <c r="L34" s="9">
        <f>J34-K34</f>
        <v>44000</v>
      </c>
      <c r="M34" s="9" t="s">
        <v>46</v>
      </c>
      <c r="N34" s="7" t="s">
        <v>150</v>
      </c>
      <c r="O34" s="34"/>
      <c r="P34" s="34"/>
    </row>
    <row r="35" spans="1:16" ht="18.600000000000001" customHeight="1">
      <c r="A35" s="122">
        <f t="shared" si="4"/>
        <v>31</v>
      </c>
      <c r="B35" s="6" t="s">
        <v>26</v>
      </c>
      <c r="C35" s="7">
        <v>1959</v>
      </c>
      <c r="D35" s="7">
        <v>3</v>
      </c>
      <c r="E35" s="7">
        <v>3</v>
      </c>
      <c r="F35" s="7">
        <v>3</v>
      </c>
      <c r="G35" s="7">
        <v>2020</v>
      </c>
      <c r="H35" s="94">
        <v>98.8</v>
      </c>
      <c r="I35" s="8">
        <v>220000</v>
      </c>
      <c r="J35" s="9">
        <f t="shared" si="0"/>
        <v>660000</v>
      </c>
      <c r="K35" s="9">
        <f t="shared" si="1"/>
        <v>594000</v>
      </c>
      <c r="L35" s="9">
        <f t="shared" si="2"/>
        <v>66000</v>
      </c>
      <c r="M35" s="9" t="s">
        <v>46</v>
      </c>
      <c r="N35" s="7" t="s">
        <v>20</v>
      </c>
      <c r="O35" s="10"/>
      <c r="P35" s="11"/>
    </row>
    <row r="36" spans="1:16" ht="18.600000000000001" customHeight="1">
      <c r="A36" s="122">
        <f t="shared" si="4"/>
        <v>32</v>
      </c>
      <c r="B36" s="6" t="s">
        <v>54</v>
      </c>
      <c r="C36" s="7">
        <v>1959</v>
      </c>
      <c r="D36" s="33">
        <v>3</v>
      </c>
      <c r="E36" s="33">
        <v>3</v>
      </c>
      <c r="F36" s="33">
        <v>3</v>
      </c>
      <c r="G36" s="7">
        <v>2020</v>
      </c>
      <c r="H36" s="94">
        <v>735.5</v>
      </c>
      <c r="I36" s="13">
        <v>220000</v>
      </c>
      <c r="J36" s="9">
        <f>F36*I36</f>
        <v>660000</v>
      </c>
      <c r="K36" s="9">
        <f>J36*0.9</f>
        <v>594000</v>
      </c>
      <c r="L36" s="9">
        <f>J36-K36</f>
        <v>66000</v>
      </c>
      <c r="M36" s="9" t="s">
        <v>46</v>
      </c>
      <c r="N36" s="7" t="s">
        <v>20</v>
      </c>
      <c r="O36" s="10"/>
      <c r="P36" s="11"/>
    </row>
    <row r="37" spans="1:16" s="11" customFormat="1" ht="18.600000000000001" customHeight="1">
      <c r="A37" s="122">
        <f t="shared" si="4"/>
        <v>33</v>
      </c>
      <c r="B37" s="6" t="s">
        <v>24</v>
      </c>
      <c r="C37" s="7">
        <v>1959</v>
      </c>
      <c r="D37" s="7">
        <v>3</v>
      </c>
      <c r="E37" s="7">
        <v>3</v>
      </c>
      <c r="F37" s="7">
        <v>3</v>
      </c>
      <c r="G37" s="7">
        <v>2020</v>
      </c>
      <c r="H37" s="94">
        <v>748.7</v>
      </c>
      <c r="I37" s="8">
        <v>220000</v>
      </c>
      <c r="J37" s="9">
        <f t="shared" si="0"/>
        <v>660000</v>
      </c>
      <c r="K37" s="9">
        <f t="shared" si="1"/>
        <v>594000</v>
      </c>
      <c r="L37" s="9">
        <f t="shared" si="2"/>
        <v>66000</v>
      </c>
      <c r="M37" s="9" t="s">
        <v>46</v>
      </c>
      <c r="N37" s="7" t="s">
        <v>20</v>
      </c>
      <c r="O37" s="10"/>
    </row>
    <row r="38" spans="1:16" ht="18.600000000000001" customHeight="1">
      <c r="A38" s="122">
        <f t="shared" si="4"/>
        <v>34</v>
      </c>
      <c r="B38" s="12" t="s">
        <v>36</v>
      </c>
      <c r="C38" s="14">
        <v>1993</v>
      </c>
      <c r="D38" s="12">
        <v>3</v>
      </c>
      <c r="E38" s="12">
        <v>3</v>
      </c>
      <c r="F38" s="12">
        <v>3</v>
      </c>
      <c r="G38" s="7">
        <v>2020</v>
      </c>
      <c r="H38" s="95">
        <v>154.27000000000001</v>
      </c>
      <c r="I38" s="13">
        <v>220000</v>
      </c>
      <c r="J38" s="2">
        <f t="shared" si="0"/>
        <v>660000</v>
      </c>
      <c r="K38" s="2">
        <f t="shared" si="1"/>
        <v>594000</v>
      </c>
      <c r="L38" s="2">
        <f t="shared" si="2"/>
        <v>66000</v>
      </c>
      <c r="M38" s="2" t="s">
        <v>46</v>
      </c>
      <c r="N38" s="14" t="s">
        <v>33</v>
      </c>
      <c r="O38" s="15"/>
      <c r="P38" s="4"/>
    </row>
    <row r="39" spans="1:16" ht="18.600000000000001" customHeight="1">
      <c r="A39" s="122">
        <f t="shared" si="4"/>
        <v>35</v>
      </c>
      <c r="B39" s="12" t="s">
        <v>37</v>
      </c>
      <c r="C39" s="14">
        <v>1960</v>
      </c>
      <c r="D39" s="12">
        <v>3</v>
      </c>
      <c r="E39" s="12">
        <v>3</v>
      </c>
      <c r="F39" s="12">
        <v>3</v>
      </c>
      <c r="G39" s="7">
        <v>2020</v>
      </c>
      <c r="H39" s="95">
        <v>104.4</v>
      </c>
      <c r="I39" s="13">
        <v>220000</v>
      </c>
      <c r="J39" s="2">
        <f t="shared" si="0"/>
        <v>660000</v>
      </c>
      <c r="K39" s="2">
        <f t="shared" si="1"/>
        <v>594000</v>
      </c>
      <c r="L39" s="2">
        <f t="shared" si="2"/>
        <v>66000</v>
      </c>
      <c r="M39" s="2" t="s">
        <v>46</v>
      </c>
      <c r="N39" s="14" t="s">
        <v>38</v>
      </c>
      <c r="O39" s="15"/>
      <c r="P39" s="4"/>
    </row>
    <row r="40" spans="1:16" ht="18.600000000000001" customHeight="1">
      <c r="A40" s="122">
        <f t="shared" si="4"/>
        <v>36</v>
      </c>
      <c r="B40" s="12" t="s">
        <v>39</v>
      </c>
      <c r="C40" s="14">
        <v>1959</v>
      </c>
      <c r="D40" s="12">
        <v>3</v>
      </c>
      <c r="E40" s="12">
        <v>3</v>
      </c>
      <c r="F40" s="12">
        <v>3</v>
      </c>
      <c r="G40" s="7">
        <v>2020</v>
      </c>
      <c r="H40" s="95">
        <v>175.2</v>
      </c>
      <c r="I40" s="13">
        <v>220000</v>
      </c>
      <c r="J40" s="2">
        <f t="shared" si="0"/>
        <v>660000</v>
      </c>
      <c r="K40" s="2">
        <f t="shared" si="1"/>
        <v>594000</v>
      </c>
      <c r="L40" s="2">
        <f t="shared" si="2"/>
        <v>66000</v>
      </c>
      <c r="M40" s="2" t="s">
        <v>46</v>
      </c>
      <c r="N40" s="14" t="s">
        <v>33</v>
      </c>
      <c r="O40" s="15"/>
      <c r="P40" s="4"/>
    </row>
    <row r="41" spans="1:16" ht="18.600000000000001" customHeight="1">
      <c r="A41" s="122">
        <f t="shared" si="4"/>
        <v>37</v>
      </c>
      <c r="B41" s="1" t="s">
        <v>50</v>
      </c>
      <c r="C41" s="14">
        <v>1960</v>
      </c>
      <c r="D41" s="14">
        <v>3</v>
      </c>
      <c r="E41" s="14">
        <v>3</v>
      </c>
      <c r="F41" s="14">
        <v>3</v>
      </c>
      <c r="G41" s="7">
        <v>2020</v>
      </c>
      <c r="H41" s="95">
        <v>107.6</v>
      </c>
      <c r="I41" s="13">
        <v>220000</v>
      </c>
      <c r="J41" s="2">
        <f t="shared" si="0"/>
        <v>660000</v>
      </c>
      <c r="K41" s="2">
        <f t="shared" si="1"/>
        <v>594000</v>
      </c>
      <c r="L41" s="2">
        <f t="shared" si="2"/>
        <v>66000</v>
      </c>
      <c r="M41" s="2" t="s">
        <v>46</v>
      </c>
      <c r="N41" s="14" t="s">
        <v>57</v>
      </c>
      <c r="O41" s="15"/>
      <c r="P41" s="4"/>
    </row>
    <row r="42" spans="1:16" s="11" customFormat="1" ht="18.600000000000001" customHeight="1">
      <c r="A42" s="122">
        <f t="shared" si="4"/>
        <v>38</v>
      </c>
      <c r="B42" s="6" t="s">
        <v>27</v>
      </c>
      <c r="C42" s="7">
        <v>1961</v>
      </c>
      <c r="D42" s="7">
        <v>4</v>
      </c>
      <c r="E42" s="7">
        <v>4</v>
      </c>
      <c r="F42" s="7">
        <v>4</v>
      </c>
      <c r="G42" s="7">
        <v>2020</v>
      </c>
      <c r="H42" s="94">
        <v>824.4</v>
      </c>
      <c r="I42" s="8">
        <v>300000</v>
      </c>
      <c r="J42" s="9">
        <f t="shared" si="0"/>
        <v>1200000</v>
      </c>
      <c r="K42" s="9">
        <f t="shared" si="1"/>
        <v>1080000</v>
      </c>
      <c r="L42" s="9">
        <f t="shared" si="2"/>
        <v>120000</v>
      </c>
      <c r="M42" s="9" t="s">
        <v>46</v>
      </c>
      <c r="N42" s="7" t="s">
        <v>20</v>
      </c>
      <c r="O42" s="10"/>
    </row>
    <row r="43" spans="1:16" s="11" customFormat="1" ht="18.600000000000001" customHeight="1">
      <c r="A43" s="122">
        <f t="shared" si="4"/>
        <v>39</v>
      </c>
      <c r="B43" s="6" t="s">
        <v>29</v>
      </c>
      <c r="C43" s="7">
        <v>1962</v>
      </c>
      <c r="D43" s="7">
        <v>4</v>
      </c>
      <c r="E43" s="7">
        <v>4</v>
      </c>
      <c r="F43" s="7">
        <v>4</v>
      </c>
      <c r="G43" s="7">
        <v>2020</v>
      </c>
      <c r="H43" s="94">
        <v>194.2</v>
      </c>
      <c r="I43" s="8">
        <v>300000</v>
      </c>
      <c r="J43" s="9">
        <f t="shared" si="0"/>
        <v>1200000</v>
      </c>
      <c r="K43" s="9">
        <f t="shared" si="1"/>
        <v>1080000</v>
      </c>
      <c r="L43" s="9">
        <f t="shared" si="2"/>
        <v>120000</v>
      </c>
      <c r="M43" s="9" t="s">
        <v>46</v>
      </c>
      <c r="N43" s="7" t="s">
        <v>20</v>
      </c>
      <c r="O43" s="10"/>
    </row>
    <row r="44" spans="1:16" s="11" customFormat="1" ht="18.600000000000001" customHeight="1">
      <c r="A44" s="122">
        <f t="shared" si="4"/>
        <v>40</v>
      </c>
      <c r="B44" s="6" t="s">
        <v>28</v>
      </c>
      <c r="C44" s="7">
        <v>1961</v>
      </c>
      <c r="D44" s="33">
        <v>4</v>
      </c>
      <c r="E44" s="33">
        <v>2</v>
      </c>
      <c r="F44" s="33">
        <v>2</v>
      </c>
      <c r="G44" s="7">
        <v>2020</v>
      </c>
      <c r="H44" s="94">
        <v>93.6</v>
      </c>
      <c r="I44" s="8">
        <v>300000</v>
      </c>
      <c r="J44" s="9">
        <f t="shared" si="0"/>
        <v>600000</v>
      </c>
      <c r="K44" s="9">
        <f t="shared" si="1"/>
        <v>540000</v>
      </c>
      <c r="L44" s="9">
        <f t="shared" si="2"/>
        <v>60000</v>
      </c>
      <c r="M44" s="9" t="s">
        <v>46</v>
      </c>
      <c r="N44" s="7" t="s">
        <v>20</v>
      </c>
      <c r="O44" s="10"/>
    </row>
    <row r="45" spans="1:16" ht="18.600000000000001" customHeight="1">
      <c r="A45" s="122">
        <f t="shared" si="4"/>
        <v>41</v>
      </c>
      <c r="B45" s="12" t="s">
        <v>40</v>
      </c>
      <c r="C45" s="14">
        <v>1962</v>
      </c>
      <c r="D45" s="12">
        <v>4</v>
      </c>
      <c r="E45" s="12">
        <v>3</v>
      </c>
      <c r="F45" s="12">
        <v>3</v>
      </c>
      <c r="G45" s="7">
        <v>2020</v>
      </c>
      <c r="H45" s="95">
        <v>188.3</v>
      </c>
      <c r="I45" s="13">
        <v>300000</v>
      </c>
      <c r="J45" s="2">
        <f t="shared" si="0"/>
        <v>900000</v>
      </c>
      <c r="K45" s="2">
        <f t="shared" si="1"/>
        <v>810000</v>
      </c>
      <c r="L45" s="2">
        <f t="shared" si="2"/>
        <v>90000</v>
      </c>
      <c r="M45" s="2" t="s">
        <v>46</v>
      </c>
      <c r="N45" s="14" t="s">
        <v>33</v>
      </c>
      <c r="O45" s="15"/>
      <c r="P45" s="4"/>
    </row>
    <row r="46" spans="1:16" ht="18" customHeight="1">
      <c r="A46" s="122">
        <f t="shared" si="4"/>
        <v>42</v>
      </c>
      <c r="B46" s="12" t="s">
        <v>41</v>
      </c>
      <c r="C46" s="14">
        <v>1966</v>
      </c>
      <c r="D46" s="12">
        <v>4</v>
      </c>
      <c r="E46" s="12">
        <v>3</v>
      </c>
      <c r="F46" s="12">
        <v>3</v>
      </c>
      <c r="G46" s="7">
        <v>2020</v>
      </c>
      <c r="H46" s="95">
        <v>211.9</v>
      </c>
      <c r="I46" s="13">
        <v>300000</v>
      </c>
      <c r="J46" s="2">
        <f t="shared" si="0"/>
        <v>900000</v>
      </c>
      <c r="K46" s="2">
        <f t="shared" si="1"/>
        <v>810000</v>
      </c>
      <c r="L46" s="2">
        <f t="shared" si="2"/>
        <v>90000</v>
      </c>
      <c r="M46" s="2" t="s">
        <v>46</v>
      </c>
      <c r="N46" s="14" t="s">
        <v>33</v>
      </c>
      <c r="O46" s="15"/>
      <c r="P46" s="4"/>
    </row>
    <row r="47" spans="1:16" s="90" customFormat="1" ht="18" customHeight="1">
      <c r="A47" s="122">
        <f t="shared" si="4"/>
        <v>43</v>
      </c>
      <c r="B47" s="56" t="s">
        <v>236</v>
      </c>
      <c r="C47" s="44">
        <v>1967</v>
      </c>
      <c r="D47" s="44">
        <v>5</v>
      </c>
      <c r="E47" s="44">
        <v>4</v>
      </c>
      <c r="F47" s="44">
        <v>4</v>
      </c>
      <c r="G47" s="7">
        <v>2020</v>
      </c>
      <c r="H47" s="45">
        <v>281.89999999999998</v>
      </c>
      <c r="I47" s="57">
        <v>320140</v>
      </c>
      <c r="J47" s="23">
        <f t="shared" ref="J47:J49" si="8">F47*I47</f>
        <v>1280560</v>
      </c>
      <c r="K47" s="23">
        <f t="shared" ref="K47:K49" si="9">J47*0.9</f>
        <v>1152504</v>
      </c>
      <c r="L47" s="23">
        <f t="shared" ref="L47:L49" si="10">J47-K47</f>
        <v>128056</v>
      </c>
      <c r="M47" s="22" t="s">
        <v>181</v>
      </c>
      <c r="N47" s="22" t="s">
        <v>105</v>
      </c>
      <c r="O47" s="89" t="s">
        <v>229</v>
      </c>
      <c r="P47" s="89"/>
    </row>
    <row r="48" spans="1:16" s="11" customFormat="1" ht="18.600000000000001" customHeight="1">
      <c r="A48" s="122">
        <f t="shared" si="4"/>
        <v>44</v>
      </c>
      <c r="B48" s="36" t="s">
        <v>251</v>
      </c>
      <c r="C48" s="36">
        <v>1980</v>
      </c>
      <c r="D48" s="36">
        <v>5</v>
      </c>
      <c r="E48" s="36">
        <v>6</v>
      </c>
      <c r="F48" s="124">
        <v>3</v>
      </c>
      <c r="G48" s="7">
        <v>2020</v>
      </c>
      <c r="H48" s="98">
        <v>441.2</v>
      </c>
      <c r="I48" s="37">
        <v>320140</v>
      </c>
      <c r="J48" s="9">
        <f>F48*I48</f>
        <v>960420</v>
      </c>
      <c r="K48" s="9">
        <f>J48*0.9</f>
        <v>864378</v>
      </c>
      <c r="L48" s="9">
        <f>J48-K48</f>
        <v>96042</v>
      </c>
      <c r="M48" s="9" t="s">
        <v>46</v>
      </c>
      <c r="N48" s="7" t="s">
        <v>30</v>
      </c>
      <c r="O48" s="34" t="s">
        <v>252</v>
      </c>
      <c r="P48" s="34"/>
    </row>
    <row r="49" spans="1:16" s="11" customFormat="1" ht="18.600000000000001" customHeight="1">
      <c r="A49" s="122">
        <f t="shared" si="4"/>
        <v>45</v>
      </c>
      <c r="B49" s="6" t="s">
        <v>71</v>
      </c>
      <c r="C49" s="7">
        <v>1963</v>
      </c>
      <c r="D49" s="7">
        <v>5</v>
      </c>
      <c r="E49" s="7">
        <v>4</v>
      </c>
      <c r="F49" s="7">
        <v>4</v>
      </c>
      <c r="G49" s="7">
        <v>2020</v>
      </c>
      <c r="H49" s="98">
        <v>239</v>
      </c>
      <c r="I49" s="8">
        <v>320140</v>
      </c>
      <c r="J49" s="9">
        <f t="shared" si="8"/>
        <v>1280560</v>
      </c>
      <c r="K49" s="9">
        <f t="shared" si="9"/>
        <v>1152504</v>
      </c>
      <c r="L49" s="9">
        <f t="shared" si="10"/>
        <v>128056</v>
      </c>
      <c r="M49" s="9" t="s">
        <v>46</v>
      </c>
      <c r="N49" s="7" t="s">
        <v>20</v>
      </c>
      <c r="O49" s="34"/>
      <c r="P49" s="34"/>
    </row>
    <row r="50" spans="1:16" ht="18.600000000000001" customHeight="1">
      <c r="A50" s="12"/>
      <c r="B50" s="14" t="s">
        <v>61</v>
      </c>
      <c r="C50" s="12"/>
      <c r="D50" s="12"/>
      <c r="E50" s="12">
        <f>SUM(E5:E49)</f>
        <v>119</v>
      </c>
      <c r="F50" s="12"/>
      <c r="G50" s="12"/>
      <c r="H50" s="46"/>
      <c r="I50" s="12"/>
      <c r="J50" s="13">
        <f>SUM(J5:J49)</f>
        <v>28471540</v>
      </c>
      <c r="K50" s="13">
        <f>SUM(K5:K49)</f>
        <v>25624386</v>
      </c>
      <c r="L50" s="13">
        <f>SUM(L5:L49)</f>
        <v>2847154</v>
      </c>
      <c r="M50" s="14"/>
      <c r="N50" s="12"/>
    </row>
    <row r="51" spans="1:16" ht="18.600000000000001" customHeight="1">
      <c r="A51" s="3"/>
      <c r="B51" s="66"/>
      <c r="C51" s="3"/>
      <c r="D51" s="3"/>
      <c r="E51" s="3"/>
      <c r="F51" s="3"/>
      <c r="G51" s="3"/>
      <c r="J51" s="42"/>
      <c r="K51" s="42"/>
      <c r="L51" s="42"/>
    </row>
    <row r="52" spans="1:16" ht="18.600000000000001" customHeight="1">
      <c r="B52" s="4">
        <v>2021</v>
      </c>
    </row>
    <row r="53" spans="1:16" s="11" customFormat="1" ht="18" customHeight="1">
      <c r="A53" s="5">
        <f>1+A52</f>
        <v>1</v>
      </c>
      <c r="B53" s="6" t="s">
        <v>68</v>
      </c>
      <c r="C53" s="7">
        <v>1959</v>
      </c>
      <c r="D53" s="7">
        <v>2</v>
      </c>
      <c r="E53" s="7">
        <v>2</v>
      </c>
      <c r="F53" s="7">
        <v>2</v>
      </c>
      <c r="G53" s="33">
        <v>2021</v>
      </c>
      <c r="H53" s="98">
        <v>61.4</v>
      </c>
      <c r="I53" s="8">
        <v>230000</v>
      </c>
      <c r="J53" s="9">
        <f t="shared" ref="J53:J58" si="11">F53*I53</f>
        <v>460000</v>
      </c>
      <c r="K53" s="9">
        <f t="shared" ref="K53:K58" si="12">J53*0.9</f>
        <v>414000</v>
      </c>
      <c r="L53" s="9">
        <f t="shared" ref="L53:L58" si="13">J53-K53</f>
        <v>46000</v>
      </c>
      <c r="M53" s="7" t="s">
        <v>140</v>
      </c>
      <c r="N53" s="7" t="s">
        <v>67</v>
      </c>
      <c r="O53" s="34"/>
      <c r="P53" s="34"/>
    </row>
    <row r="54" spans="1:16" s="11" customFormat="1" ht="18.600000000000001" customHeight="1">
      <c r="A54" s="26">
        <f>A53+1</f>
        <v>2</v>
      </c>
      <c r="B54" s="58" t="s">
        <v>114</v>
      </c>
      <c r="C54" s="44">
        <v>1960</v>
      </c>
      <c r="D54" s="44">
        <v>2</v>
      </c>
      <c r="E54" s="44">
        <v>2</v>
      </c>
      <c r="F54" s="44">
        <v>2</v>
      </c>
      <c r="G54" s="33">
        <v>2021</v>
      </c>
      <c r="H54" s="45">
        <v>40</v>
      </c>
      <c r="I54" s="8">
        <v>230000</v>
      </c>
      <c r="J54" s="9">
        <f>F54*I54</f>
        <v>460000</v>
      </c>
      <c r="K54" s="9">
        <f>J54*0.9</f>
        <v>414000</v>
      </c>
      <c r="L54" s="9">
        <f>J54-K54</f>
        <v>46000</v>
      </c>
      <c r="M54" s="23" t="s">
        <v>46</v>
      </c>
      <c r="N54" s="22" t="s">
        <v>20</v>
      </c>
      <c r="O54" s="34"/>
      <c r="P54" s="34"/>
    </row>
    <row r="55" spans="1:16" s="11" customFormat="1" ht="18.600000000000001" customHeight="1">
      <c r="A55" s="26">
        <f t="shared" ref="A55:A97" si="14">A54+1</f>
        <v>3</v>
      </c>
      <c r="B55" s="6" t="s">
        <v>87</v>
      </c>
      <c r="C55" s="7">
        <v>1960</v>
      </c>
      <c r="D55" s="7">
        <v>2</v>
      </c>
      <c r="E55" s="7">
        <v>2</v>
      </c>
      <c r="F55" s="7">
        <v>2</v>
      </c>
      <c r="G55" s="33">
        <v>2021</v>
      </c>
      <c r="H55" s="98">
        <v>79.7</v>
      </c>
      <c r="I55" s="8">
        <v>230000</v>
      </c>
      <c r="J55" s="9">
        <f>F55*I55</f>
        <v>460000</v>
      </c>
      <c r="K55" s="9">
        <f>J55*0.9</f>
        <v>414000</v>
      </c>
      <c r="L55" s="9">
        <f>J55-K55</f>
        <v>46000</v>
      </c>
      <c r="M55" s="7" t="s">
        <v>140</v>
      </c>
      <c r="N55" s="7" t="s">
        <v>18</v>
      </c>
      <c r="O55" s="34"/>
      <c r="P55" s="34"/>
    </row>
    <row r="56" spans="1:16" ht="18" customHeight="1">
      <c r="A56" s="26">
        <f t="shared" si="14"/>
        <v>4</v>
      </c>
      <c r="B56" s="1" t="s">
        <v>88</v>
      </c>
      <c r="C56" s="12">
        <v>1957</v>
      </c>
      <c r="D56" s="12">
        <v>2</v>
      </c>
      <c r="E56" s="12">
        <v>3</v>
      </c>
      <c r="F56" s="12">
        <v>3</v>
      </c>
      <c r="G56" s="33">
        <v>2021</v>
      </c>
      <c r="H56" s="47">
        <v>90.4</v>
      </c>
      <c r="I56" s="8">
        <v>230000</v>
      </c>
      <c r="J56" s="9">
        <f t="shared" si="11"/>
        <v>690000</v>
      </c>
      <c r="K56" s="9">
        <f t="shared" si="12"/>
        <v>621000</v>
      </c>
      <c r="L56" s="9">
        <f t="shared" si="13"/>
        <v>69000</v>
      </c>
      <c r="M56" s="40" t="s">
        <v>46</v>
      </c>
      <c r="N56" s="14" t="s">
        <v>20</v>
      </c>
      <c r="O56" s="41"/>
      <c r="P56" s="41"/>
    </row>
    <row r="57" spans="1:16" ht="18" customHeight="1">
      <c r="A57" s="26">
        <f t="shared" si="14"/>
        <v>5</v>
      </c>
      <c r="B57" s="1" t="s">
        <v>89</v>
      </c>
      <c r="C57" s="12">
        <v>1956</v>
      </c>
      <c r="D57" s="12">
        <v>2</v>
      </c>
      <c r="E57" s="12">
        <v>2</v>
      </c>
      <c r="F57" s="12">
        <v>2</v>
      </c>
      <c r="G57" s="33">
        <v>2021</v>
      </c>
      <c r="H57" s="46">
        <v>56.8</v>
      </c>
      <c r="I57" s="8">
        <v>230000</v>
      </c>
      <c r="J57" s="2">
        <f>F57*I57</f>
        <v>460000</v>
      </c>
      <c r="K57" s="2">
        <f>J57*0.9</f>
        <v>414000</v>
      </c>
      <c r="L57" s="2">
        <f>J57-K57</f>
        <v>46000</v>
      </c>
      <c r="M57" s="2" t="s">
        <v>46</v>
      </c>
      <c r="N57" s="14" t="s">
        <v>20</v>
      </c>
    </row>
    <row r="58" spans="1:16" ht="18.600000000000001" customHeight="1">
      <c r="A58" s="26">
        <f t="shared" si="14"/>
        <v>6</v>
      </c>
      <c r="B58" s="1" t="s">
        <v>90</v>
      </c>
      <c r="C58" s="12">
        <v>1956</v>
      </c>
      <c r="D58" s="12">
        <v>2</v>
      </c>
      <c r="E58" s="12">
        <v>3</v>
      </c>
      <c r="F58" s="12">
        <v>3</v>
      </c>
      <c r="G58" s="33">
        <v>2021</v>
      </c>
      <c r="H58" s="46">
        <v>91.3</v>
      </c>
      <c r="I58" s="8">
        <v>230000</v>
      </c>
      <c r="J58" s="2">
        <f t="shared" si="11"/>
        <v>690000</v>
      </c>
      <c r="K58" s="2">
        <f t="shared" si="12"/>
        <v>621000</v>
      </c>
      <c r="L58" s="2">
        <f t="shared" si="13"/>
        <v>69000</v>
      </c>
      <c r="M58" s="2" t="s">
        <v>46</v>
      </c>
      <c r="N58" s="14" t="s">
        <v>20</v>
      </c>
    </row>
    <row r="59" spans="1:16" ht="18.600000000000001" customHeight="1">
      <c r="A59" s="26">
        <f t="shared" si="14"/>
        <v>7</v>
      </c>
      <c r="B59" s="1" t="s">
        <v>108</v>
      </c>
      <c r="C59" s="49">
        <v>1960</v>
      </c>
      <c r="D59" s="49">
        <v>2</v>
      </c>
      <c r="E59" s="49">
        <v>2</v>
      </c>
      <c r="F59" s="49">
        <v>2</v>
      </c>
      <c r="G59" s="33">
        <v>2021</v>
      </c>
      <c r="H59" s="47">
        <v>54.2</v>
      </c>
      <c r="I59" s="8">
        <v>230000</v>
      </c>
      <c r="J59" s="9">
        <f>F59*I59</f>
        <v>460000</v>
      </c>
      <c r="K59" s="9">
        <f>J59*0.9</f>
        <v>414000</v>
      </c>
      <c r="L59" s="9">
        <f>J59-K59</f>
        <v>46000</v>
      </c>
      <c r="M59" s="40" t="s">
        <v>46</v>
      </c>
      <c r="N59" s="14" t="s">
        <v>14</v>
      </c>
      <c r="O59" s="41"/>
      <c r="P59" s="41"/>
    </row>
    <row r="60" spans="1:16" ht="18.600000000000001" customHeight="1">
      <c r="A60" s="26">
        <f t="shared" si="14"/>
        <v>8</v>
      </c>
      <c r="B60" s="1" t="s">
        <v>91</v>
      </c>
      <c r="C60" s="14">
        <v>1959</v>
      </c>
      <c r="D60" s="14">
        <v>2</v>
      </c>
      <c r="E60" s="14">
        <v>2</v>
      </c>
      <c r="F60" s="14">
        <v>2</v>
      </c>
      <c r="G60" s="33">
        <v>2021</v>
      </c>
      <c r="H60" s="46">
        <v>45.1</v>
      </c>
      <c r="I60" s="13">
        <v>230000</v>
      </c>
      <c r="J60" s="2">
        <f>F60*I60</f>
        <v>460000</v>
      </c>
      <c r="K60" s="2">
        <f>J60*0.9</f>
        <v>414000</v>
      </c>
      <c r="L60" s="2">
        <f>J60-K60</f>
        <v>46000</v>
      </c>
      <c r="M60" s="2" t="s">
        <v>46</v>
      </c>
      <c r="N60" s="14" t="s">
        <v>57</v>
      </c>
    </row>
    <row r="61" spans="1:16" ht="18.600000000000001" customHeight="1">
      <c r="A61" s="26">
        <f t="shared" si="14"/>
        <v>9</v>
      </c>
      <c r="B61" s="1" t="s">
        <v>92</v>
      </c>
      <c r="C61" s="14">
        <v>1959</v>
      </c>
      <c r="D61" s="14">
        <v>2</v>
      </c>
      <c r="E61" s="14">
        <v>2</v>
      </c>
      <c r="F61" s="14">
        <v>2</v>
      </c>
      <c r="G61" s="33">
        <v>2021</v>
      </c>
      <c r="H61" s="46">
        <v>77.5</v>
      </c>
      <c r="I61" s="13">
        <v>230000</v>
      </c>
      <c r="J61" s="2">
        <f>F61*I61</f>
        <v>460000</v>
      </c>
      <c r="K61" s="2">
        <f>J61*0.9</f>
        <v>414000</v>
      </c>
      <c r="L61" s="2">
        <f>J61-K61</f>
        <v>46000</v>
      </c>
      <c r="M61" s="2" t="s">
        <v>46</v>
      </c>
      <c r="N61" s="14" t="s">
        <v>93</v>
      </c>
    </row>
    <row r="62" spans="1:16" ht="18.600000000000001" customHeight="1">
      <c r="A62" s="26">
        <f t="shared" si="14"/>
        <v>10</v>
      </c>
      <c r="B62" s="12" t="s">
        <v>72</v>
      </c>
      <c r="C62" s="12">
        <v>1959</v>
      </c>
      <c r="D62" s="12">
        <v>2</v>
      </c>
      <c r="E62" s="12">
        <v>3</v>
      </c>
      <c r="F62" s="12">
        <v>3</v>
      </c>
      <c r="G62" s="33">
        <v>2021</v>
      </c>
      <c r="H62" s="46">
        <v>80.3</v>
      </c>
      <c r="I62" s="13">
        <v>230000</v>
      </c>
      <c r="J62" s="2">
        <f>F62*I62</f>
        <v>690000</v>
      </c>
      <c r="K62" s="2">
        <f>J62*0.9</f>
        <v>621000</v>
      </c>
      <c r="L62" s="2">
        <f>J62-K62</f>
        <v>69000</v>
      </c>
      <c r="M62" s="14" t="s">
        <v>140</v>
      </c>
      <c r="N62" s="14" t="s">
        <v>32</v>
      </c>
    </row>
    <row r="63" spans="1:16" ht="18.600000000000001" customHeight="1">
      <c r="A63" s="26">
        <f t="shared" si="14"/>
        <v>11</v>
      </c>
      <c r="B63" s="12" t="s">
        <v>73</v>
      </c>
      <c r="C63" s="12">
        <v>1959</v>
      </c>
      <c r="D63" s="12">
        <v>2</v>
      </c>
      <c r="E63" s="12">
        <v>3</v>
      </c>
      <c r="F63" s="12">
        <v>3</v>
      </c>
      <c r="G63" s="33">
        <v>2021</v>
      </c>
      <c r="H63" s="46">
        <v>72.7</v>
      </c>
      <c r="I63" s="13">
        <v>230000</v>
      </c>
      <c r="J63" s="13">
        <f>I63*F63</f>
        <v>690000</v>
      </c>
      <c r="K63" s="13">
        <f>J63/100*90</f>
        <v>621000</v>
      </c>
      <c r="L63" s="13">
        <f>J63/100*10</f>
        <v>69000</v>
      </c>
      <c r="M63" s="14" t="s">
        <v>140</v>
      </c>
      <c r="N63" s="14" t="s">
        <v>33</v>
      </c>
    </row>
    <row r="64" spans="1:16" ht="18.600000000000001" customHeight="1">
      <c r="A64" s="26">
        <f t="shared" si="14"/>
        <v>12</v>
      </c>
      <c r="B64" s="12" t="s">
        <v>74</v>
      </c>
      <c r="C64" s="12">
        <v>1959</v>
      </c>
      <c r="D64" s="12">
        <v>2</v>
      </c>
      <c r="E64" s="12">
        <v>3</v>
      </c>
      <c r="F64" s="12">
        <v>3</v>
      </c>
      <c r="G64" s="33">
        <v>2021</v>
      </c>
      <c r="H64" s="46">
        <v>80.2</v>
      </c>
      <c r="I64" s="13">
        <v>230000</v>
      </c>
      <c r="J64" s="2">
        <f t="shared" ref="J64:J83" si="15">F64*I64</f>
        <v>690000</v>
      </c>
      <c r="K64" s="2">
        <f t="shared" ref="K64:K83" si="16">J64*0.9</f>
        <v>621000</v>
      </c>
      <c r="L64" s="2">
        <f t="shared" ref="L64:L83" si="17">J64-K64</f>
        <v>69000</v>
      </c>
      <c r="M64" s="14" t="s">
        <v>140</v>
      </c>
      <c r="N64" s="14" t="s">
        <v>32</v>
      </c>
    </row>
    <row r="65" spans="1:16" ht="18.600000000000001" customHeight="1">
      <c r="A65" s="26">
        <f t="shared" si="14"/>
        <v>13</v>
      </c>
      <c r="B65" s="12" t="s">
        <v>75</v>
      </c>
      <c r="C65" s="12">
        <v>1959</v>
      </c>
      <c r="D65" s="12">
        <v>2</v>
      </c>
      <c r="E65" s="12">
        <v>3</v>
      </c>
      <c r="F65" s="12">
        <v>3</v>
      </c>
      <c r="G65" s="33">
        <v>2021</v>
      </c>
      <c r="H65" s="46">
        <v>378.1</v>
      </c>
      <c r="I65" s="13">
        <v>230000</v>
      </c>
      <c r="J65" s="2">
        <f t="shared" si="15"/>
        <v>690000</v>
      </c>
      <c r="K65" s="2">
        <f t="shared" si="16"/>
        <v>621000</v>
      </c>
      <c r="L65" s="2">
        <f t="shared" si="17"/>
        <v>69000</v>
      </c>
      <c r="M65" s="14" t="s">
        <v>140</v>
      </c>
      <c r="N65" s="14" t="s">
        <v>33</v>
      </c>
    </row>
    <row r="66" spans="1:16" ht="18.600000000000001" customHeight="1">
      <c r="A66" s="26">
        <f t="shared" si="14"/>
        <v>14</v>
      </c>
      <c r="B66" s="1" t="s">
        <v>96</v>
      </c>
      <c r="C66" s="14">
        <v>1957</v>
      </c>
      <c r="D66" s="14">
        <v>2</v>
      </c>
      <c r="E66" s="14">
        <v>2</v>
      </c>
      <c r="F66" s="14">
        <v>2</v>
      </c>
      <c r="G66" s="33">
        <v>2021</v>
      </c>
      <c r="H66" s="46">
        <v>53</v>
      </c>
      <c r="I66" s="13">
        <v>230000</v>
      </c>
      <c r="J66" s="2">
        <f t="shared" si="15"/>
        <v>460000</v>
      </c>
      <c r="K66" s="2">
        <f t="shared" si="16"/>
        <v>414000</v>
      </c>
      <c r="L66" s="2">
        <f t="shared" si="17"/>
        <v>46000</v>
      </c>
      <c r="M66" s="2" t="s">
        <v>46</v>
      </c>
      <c r="N66" s="14" t="s">
        <v>93</v>
      </c>
    </row>
    <row r="67" spans="1:16" ht="18.600000000000001" customHeight="1">
      <c r="A67" s="26">
        <f t="shared" si="14"/>
        <v>15</v>
      </c>
      <c r="B67" s="1" t="s">
        <v>97</v>
      </c>
      <c r="C67" s="14">
        <v>1957</v>
      </c>
      <c r="D67" s="14">
        <v>2</v>
      </c>
      <c r="E67" s="14">
        <v>2</v>
      </c>
      <c r="F67" s="14">
        <v>2</v>
      </c>
      <c r="G67" s="33">
        <v>2021</v>
      </c>
      <c r="H67" s="46">
        <v>44.2</v>
      </c>
      <c r="I67" s="13">
        <v>230000</v>
      </c>
      <c r="J67" s="2">
        <f t="shared" si="15"/>
        <v>460000</v>
      </c>
      <c r="K67" s="2">
        <f t="shared" si="16"/>
        <v>414000</v>
      </c>
      <c r="L67" s="2">
        <f t="shared" si="17"/>
        <v>46000</v>
      </c>
      <c r="M67" s="2" t="s">
        <v>46</v>
      </c>
      <c r="N67" s="14" t="s">
        <v>93</v>
      </c>
    </row>
    <row r="68" spans="1:16" ht="18.600000000000001" customHeight="1">
      <c r="A68" s="26">
        <f t="shared" si="14"/>
        <v>16</v>
      </c>
      <c r="B68" s="1" t="s">
        <v>148</v>
      </c>
      <c r="C68" s="14">
        <v>1957</v>
      </c>
      <c r="D68" s="14">
        <v>2</v>
      </c>
      <c r="E68" s="14">
        <v>2</v>
      </c>
      <c r="F68" s="14">
        <v>2</v>
      </c>
      <c r="G68" s="33">
        <v>2021</v>
      </c>
      <c r="H68" s="46">
        <v>53</v>
      </c>
      <c r="I68" s="13">
        <v>230000</v>
      </c>
      <c r="J68" s="2">
        <f t="shared" si="15"/>
        <v>460000</v>
      </c>
      <c r="K68" s="2">
        <f t="shared" si="16"/>
        <v>414000</v>
      </c>
      <c r="L68" s="2">
        <f t="shared" si="17"/>
        <v>46000</v>
      </c>
      <c r="M68" s="2" t="s">
        <v>46</v>
      </c>
      <c r="N68" s="14" t="s">
        <v>93</v>
      </c>
    </row>
    <row r="69" spans="1:16" ht="18.600000000000001" customHeight="1">
      <c r="A69" s="26">
        <f t="shared" si="14"/>
        <v>17</v>
      </c>
      <c r="B69" s="1" t="s">
        <v>147</v>
      </c>
      <c r="C69" s="14">
        <v>1957</v>
      </c>
      <c r="D69" s="14">
        <v>2</v>
      </c>
      <c r="E69" s="14">
        <v>2</v>
      </c>
      <c r="F69" s="14">
        <v>2</v>
      </c>
      <c r="G69" s="33">
        <v>2021</v>
      </c>
      <c r="H69" s="46">
        <v>55.5</v>
      </c>
      <c r="I69" s="13">
        <v>230000</v>
      </c>
      <c r="J69" s="2">
        <f t="shared" si="15"/>
        <v>460000</v>
      </c>
      <c r="K69" s="2">
        <f t="shared" si="16"/>
        <v>414000</v>
      </c>
      <c r="L69" s="2">
        <f t="shared" si="17"/>
        <v>46000</v>
      </c>
      <c r="M69" s="2" t="s">
        <v>46</v>
      </c>
      <c r="N69" s="14" t="s">
        <v>58</v>
      </c>
    </row>
    <row r="70" spans="1:16" ht="18.600000000000001" customHeight="1">
      <c r="A70" s="26">
        <f t="shared" si="14"/>
        <v>18</v>
      </c>
      <c r="B70" s="12" t="s">
        <v>209</v>
      </c>
      <c r="C70" s="12">
        <v>1958</v>
      </c>
      <c r="D70" s="12">
        <v>2</v>
      </c>
      <c r="E70" s="12">
        <v>2</v>
      </c>
      <c r="F70" s="12">
        <v>2</v>
      </c>
      <c r="G70" s="33">
        <v>2021</v>
      </c>
      <c r="H70" s="109">
        <v>55.1</v>
      </c>
      <c r="I70" s="29">
        <v>230000</v>
      </c>
      <c r="J70" s="50">
        <f t="shared" si="15"/>
        <v>460000</v>
      </c>
      <c r="K70" s="50">
        <f t="shared" si="16"/>
        <v>414000</v>
      </c>
      <c r="L70" s="50">
        <f t="shared" si="17"/>
        <v>46000</v>
      </c>
      <c r="M70" s="23" t="s">
        <v>46</v>
      </c>
      <c r="N70" s="14" t="s">
        <v>32</v>
      </c>
    </row>
    <row r="71" spans="1:16" ht="18.600000000000001" customHeight="1">
      <c r="A71" s="26">
        <f t="shared" si="14"/>
        <v>19</v>
      </c>
      <c r="B71" s="12" t="s">
        <v>210</v>
      </c>
      <c r="C71" s="12">
        <v>1958</v>
      </c>
      <c r="D71" s="12">
        <v>2</v>
      </c>
      <c r="E71" s="12">
        <v>2</v>
      </c>
      <c r="F71" s="12">
        <v>2</v>
      </c>
      <c r="G71" s="33">
        <v>2021</v>
      </c>
      <c r="H71" s="99">
        <v>45.7</v>
      </c>
      <c r="I71" s="29">
        <v>230000</v>
      </c>
      <c r="J71" s="50">
        <f t="shared" si="15"/>
        <v>460000</v>
      </c>
      <c r="K71" s="50">
        <f t="shared" si="16"/>
        <v>414000</v>
      </c>
      <c r="L71" s="50">
        <f t="shared" si="17"/>
        <v>46000</v>
      </c>
      <c r="M71" s="23" t="s">
        <v>46</v>
      </c>
      <c r="N71" s="14" t="s">
        <v>93</v>
      </c>
    </row>
    <row r="72" spans="1:16" ht="18" customHeight="1">
      <c r="A72" s="26">
        <f t="shared" si="14"/>
        <v>20</v>
      </c>
      <c r="B72" s="12" t="s">
        <v>34</v>
      </c>
      <c r="C72" s="14">
        <v>1960</v>
      </c>
      <c r="D72" s="12">
        <v>2</v>
      </c>
      <c r="E72" s="12">
        <v>2</v>
      </c>
      <c r="F72" s="12">
        <v>2</v>
      </c>
      <c r="G72" s="33">
        <v>2021</v>
      </c>
      <c r="H72" s="95">
        <v>48</v>
      </c>
      <c r="I72" s="13">
        <v>230000</v>
      </c>
      <c r="J72" s="2">
        <f t="shared" si="15"/>
        <v>460000</v>
      </c>
      <c r="K72" s="2">
        <f t="shared" si="16"/>
        <v>414000</v>
      </c>
      <c r="L72" s="2">
        <f t="shared" si="17"/>
        <v>46000</v>
      </c>
      <c r="M72" s="2" t="s">
        <v>46</v>
      </c>
      <c r="N72" s="14" t="s">
        <v>32</v>
      </c>
      <c r="O72" s="15"/>
      <c r="P72" s="4"/>
    </row>
    <row r="73" spans="1:16" ht="18.600000000000001" customHeight="1">
      <c r="A73" s="26">
        <f t="shared" si="14"/>
        <v>21</v>
      </c>
      <c r="B73" s="12" t="s">
        <v>35</v>
      </c>
      <c r="C73" s="14">
        <v>1960</v>
      </c>
      <c r="D73" s="12">
        <v>2</v>
      </c>
      <c r="E73" s="12">
        <v>2</v>
      </c>
      <c r="F73" s="12">
        <v>2</v>
      </c>
      <c r="G73" s="33">
        <v>2021</v>
      </c>
      <c r="H73" s="95">
        <v>47.5</v>
      </c>
      <c r="I73" s="13">
        <v>230000</v>
      </c>
      <c r="J73" s="2">
        <f t="shared" si="15"/>
        <v>460000</v>
      </c>
      <c r="K73" s="2">
        <f t="shared" si="16"/>
        <v>414000</v>
      </c>
      <c r="L73" s="2">
        <f t="shared" si="17"/>
        <v>46000</v>
      </c>
      <c r="M73" s="2" t="s">
        <v>46</v>
      </c>
      <c r="N73" s="14" t="s">
        <v>32</v>
      </c>
      <c r="O73" s="15"/>
      <c r="P73" s="4"/>
    </row>
    <row r="74" spans="1:16" s="25" customFormat="1" ht="18.600000000000001" customHeight="1">
      <c r="A74" s="26">
        <f t="shared" si="14"/>
        <v>22</v>
      </c>
      <c r="B74" s="56" t="s">
        <v>100</v>
      </c>
      <c r="C74" s="22">
        <v>1993</v>
      </c>
      <c r="D74" s="22">
        <v>2</v>
      </c>
      <c r="E74" s="22">
        <v>3</v>
      </c>
      <c r="F74" s="22">
        <v>3</v>
      </c>
      <c r="G74" s="33">
        <v>2021</v>
      </c>
      <c r="H74" s="45">
        <v>156.5</v>
      </c>
      <c r="I74" s="57">
        <v>230000</v>
      </c>
      <c r="J74" s="23">
        <f t="shared" si="15"/>
        <v>690000</v>
      </c>
      <c r="K74" s="23">
        <f t="shared" si="16"/>
        <v>621000</v>
      </c>
      <c r="L74" s="23">
        <f t="shared" si="17"/>
        <v>69000</v>
      </c>
      <c r="M74" s="23" t="s">
        <v>46</v>
      </c>
      <c r="N74" s="22" t="s">
        <v>14</v>
      </c>
      <c r="O74" s="43"/>
      <c r="P74" s="43"/>
    </row>
    <row r="75" spans="1:16" s="19" customFormat="1" ht="18.600000000000001" customHeight="1">
      <c r="A75" s="26">
        <f t="shared" si="14"/>
        <v>23</v>
      </c>
      <c r="B75" s="71" t="s">
        <v>77</v>
      </c>
      <c r="C75" s="17">
        <v>1963</v>
      </c>
      <c r="D75" s="17">
        <v>2</v>
      </c>
      <c r="E75" s="17">
        <v>3</v>
      </c>
      <c r="F75" s="17">
        <v>3</v>
      </c>
      <c r="G75" s="33">
        <v>2021</v>
      </c>
      <c r="H75" s="119">
        <v>51.1</v>
      </c>
      <c r="I75" s="61">
        <v>230000</v>
      </c>
      <c r="J75" s="48">
        <f t="shared" si="15"/>
        <v>690000</v>
      </c>
      <c r="K75" s="48">
        <f t="shared" si="16"/>
        <v>621000</v>
      </c>
      <c r="L75" s="48">
        <f t="shared" si="17"/>
        <v>69000</v>
      </c>
      <c r="M75" s="48" t="s">
        <v>46</v>
      </c>
      <c r="N75" s="17" t="s">
        <v>14</v>
      </c>
      <c r="O75" s="60"/>
      <c r="P75" s="60"/>
    </row>
    <row r="76" spans="1:16" s="19" customFormat="1" ht="18.600000000000001" customHeight="1">
      <c r="A76" s="26">
        <f t="shared" si="14"/>
        <v>24</v>
      </c>
      <c r="B76" s="71" t="s">
        <v>78</v>
      </c>
      <c r="C76" s="17">
        <v>1975</v>
      </c>
      <c r="D76" s="17">
        <v>2</v>
      </c>
      <c r="E76" s="17">
        <v>3</v>
      </c>
      <c r="F76" s="17">
        <v>3</v>
      </c>
      <c r="G76" s="33">
        <v>2021</v>
      </c>
      <c r="H76" s="120">
        <v>174.7</v>
      </c>
      <c r="I76" s="61">
        <v>230000</v>
      </c>
      <c r="J76" s="48">
        <f t="shared" si="15"/>
        <v>690000</v>
      </c>
      <c r="K76" s="48">
        <f t="shared" si="16"/>
        <v>621000</v>
      </c>
      <c r="L76" s="48">
        <f t="shared" si="17"/>
        <v>69000</v>
      </c>
      <c r="M76" s="48" t="s">
        <v>46</v>
      </c>
      <c r="N76" s="17" t="s">
        <v>14</v>
      </c>
      <c r="O76" s="60"/>
      <c r="P76" s="60"/>
    </row>
    <row r="77" spans="1:16" s="54" customFormat="1" ht="18" customHeight="1">
      <c r="A77" s="26">
        <f t="shared" si="14"/>
        <v>25</v>
      </c>
      <c r="B77" s="73" t="s">
        <v>162</v>
      </c>
      <c r="C77" s="51">
        <v>1970</v>
      </c>
      <c r="D77" s="51">
        <v>2</v>
      </c>
      <c r="E77" s="51">
        <v>2</v>
      </c>
      <c r="F77" s="51">
        <v>2</v>
      </c>
      <c r="G77" s="33">
        <v>2021</v>
      </c>
      <c r="H77" s="100">
        <v>53.6</v>
      </c>
      <c r="I77" s="75">
        <v>230000</v>
      </c>
      <c r="J77" s="52">
        <f t="shared" si="15"/>
        <v>460000</v>
      </c>
      <c r="K77" s="52">
        <f t="shared" si="16"/>
        <v>414000</v>
      </c>
      <c r="L77" s="52">
        <f t="shared" si="17"/>
        <v>46000</v>
      </c>
      <c r="M77" s="52" t="s">
        <v>46</v>
      </c>
      <c r="N77" s="51" t="s">
        <v>14</v>
      </c>
      <c r="O77" s="53"/>
      <c r="P77" s="53"/>
    </row>
    <row r="78" spans="1:16" s="54" customFormat="1" ht="18.600000000000001" customHeight="1">
      <c r="A78" s="26">
        <f t="shared" si="14"/>
        <v>26</v>
      </c>
      <c r="B78" s="73" t="s">
        <v>163</v>
      </c>
      <c r="C78" s="51">
        <v>1970</v>
      </c>
      <c r="D78" s="51">
        <v>2</v>
      </c>
      <c r="E78" s="51">
        <v>2</v>
      </c>
      <c r="F78" s="51">
        <v>2</v>
      </c>
      <c r="G78" s="33">
        <v>2021</v>
      </c>
      <c r="H78" s="100">
        <v>52.6</v>
      </c>
      <c r="I78" s="75">
        <v>230000</v>
      </c>
      <c r="J78" s="52">
        <f t="shared" si="15"/>
        <v>460000</v>
      </c>
      <c r="K78" s="52">
        <f t="shared" si="16"/>
        <v>414000</v>
      </c>
      <c r="L78" s="52">
        <f t="shared" si="17"/>
        <v>46000</v>
      </c>
      <c r="M78" s="52" t="s">
        <v>46</v>
      </c>
      <c r="N78" s="51" t="s">
        <v>14</v>
      </c>
      <c r="O78" s="53"/>
      <c r="P78" s="53"/>
    </row>
    <row r="79" spans="1:16" s="11" customFormat="1" ht="18" customHeight="1">
      <c r="A79" s="26">
        <f t="shared" si="14"/>
        <v>27</v>
      </c>
      <c r="B79" s="6" t="s">
        <v>66</v>
      </c>
      <c r="C79" s="7">
        <v>1983</v>
      </c>
      <c r="D79" s="7">
        <v>3</v>
      </c>
      <c r="E79" s="7">
        <v>3</v>
      </c>
      <c r="F79" s="7">
        <v>3</v>
      </c>
      <c r="G79" s="33">
        <v>2021</v>
      </c>
      <c r="H79" s="98">
        <v>237.3</v>
      </c>
      <c r="I79" s="8">
        <v>220000</v>
      </c>
      <c r="J79" s="9">
        <f t="shared" si="15"/>
        <v>660000</v>
      </c>
      <c r="K79" s="9">
        <f t="shared" si="16"/>
        <v>594000</v>
      </c>
      <c r="L79" s="9">
        <f t="shared" si="17"/>
        <v>66000</v>
      </c>
      <c r="M79" s="7" t="s">
        <v>140</v>
      </c>
      <c r="N79" s="7" t="s">
        <v>67</v>
      </c>
      <c r="O79" s="34"/>
      <c r="P79" s="34"/>
    </row>
    <row r="80" spans="1:16" ht="18.600000000000001" customHeight="1">
      <c r="A80" s="26">
        <f t="shared" si="14"/>
        <v>28</v>
      </c>
      <c r="B80" s="56" t="s">
        <v>103</v>
      </c>
      <c r="C80" s="44">
        <v>1981</v>
      </c>
      <c r="D80" s="44">
        <v>3</v>
      </c>
      <c r="E80" s="44">
        <v>2</v>
      </c>
      <c r="F80" s="44">
        <v>2</v>
      </c>
      <c r="G80" s="33">
        <v>2021</v>
      </c>
      <c r="H80" s="45">
        <v>523.70000000000005</v>
      </c>
      <c r="I80" s="57">
        <v>220000</v>
      </c>
      <c r="J80" s="9">
        <f t="shared" si="15"/>
        <v>440000</v>
      </c>
      <c r="K80" s="9">
        <f t="shared" si="16"/>
        <v>396000</v>
      </c>
      <c r="L80" s="9">
        <f t="shared" si="17"/>
        <v>44000</v>
      </c>
      <c r="M80" s="22" t="s">
        <v>140</v>
      </c>
      <c r="N80" s="22" t="s">
        <v>20</v>
      </c>
      <c r="O80" s="43"/>
      <c r="P80" s="43"/>
    </row>
    <row r="81" spans="1:16" s="11" customFormat="1" ht="18.600000000000001" customHeight="1">
      <c r="A81" s="26">
        <f t="shared" si="14"/>
        <v>29</v>
      </c>
      <c r="B81" s="6" t="s">
        <v>65</v>
      </c>
      <c r="C81" s="7">
        <v>1959</v>
      </c>
      <c r="D81" s="7">
        <v>3</v>
      </c>
      <c r="E81" s="7">
        <v>4</v>
      </c>
      <c r="F81" s="7">
        <v>4</v>
      </c>
      <c r="G81" s="33">
        <v>2021</v>
      </c>
      <c r="H81" s="98">
        <v>764.4</v>
      </c>
      <c r="I81" s="8">
        <v>220000</v>
      </c>
      <c r="J81" s="9">
        <f t="shared" si="15"/>
        <v>880000</v>
      </c>
      <c r="K81" s="9">
        <f t="shared" si="16"/>
        <v>792000</v>
      </c>
      <c r="L81" s="9">
        <f t="shared" si="17"/>
        <v>88000</v>
      </c>
      <c r="M81" s="7" t="s">
        <v>140</v>
      </c>
      <c r="N81" s="7" t="s">
        <v>20</v>
      </c>
      <c r="O81" s="34"/>
      <c r="P81" s="34"/>
    </row>
    <row r="82" spans="1:16" s="11" customFormat="1" ht="18.600000000000001" customHeight="1">
      <c r="A82" s="26">
        <f t="shared" si="14"/>
        <v>30</v>
      </c>
      <c r="B82" s="6" t="s">
        <v>70</v>
      </c>
      <c r="C82" s="7">
        <v>1978</v>
      </c>
      <c r="D82" s="7">
        <v>3</v>
      </c>
      <c r="E82" s="7">
        <v>4</v>
      </c>
      <c r="F82" s="7">
        <v>4</v>
      </c>
      <c r="G82" s="33">
        <v>2021</v>
      </c>
      <c r="H82" s="98">
        <v>246.1</v>
      </c>
      <c r="I82" s="8">
        <v>220000</v>
      </c>
      <c r="J82" s="9">
        <f t="shared" si="15"/>
        <v>880000</v>
      </c>
      <c r="K82" s="9">
        <f t="shared" si="16"/>
        <v>792000</v>
      </c>
      <c r="L82" s="9">
        <f t="shared" si="17"/>
        <v>88000</v>
      </c>
      <c r="M82" s="7" t="s">
        <v>140</v>
      </c>
      <c r="N82" s="7" t="s">
        <v>67</v>
      </c>
      <c r="O82" s="34"/>
      <c r="P82" s="34"/>
    </row>
    <row r="83" spans="1:16" s="30" customFormat="1" ht="18" customHeight="1">
      <c r="A83" s="26">
        <f t="shared" si="14"/>
        <v>31</v>
      </c>
      <c r="B83" s="27" t="s">
        <v>117</v>
      </c>
      <c r="C83" s="49">
        <v>1960</v>
      </c>
      <c r="D83" s="49">
        <v>3</v>
      </c>
      <c r="E83" s="49">
        <v>3</v>
      </c>
      <c r="F83" s="49">
        <v>3</v>
      </c>
      <c r="G83" s="33">
        <v>2021</v>
      </c>
      <c r="H83" s="121">
        <v>108.3</v>
      </c>
      <c r="I83" s="29">
        <v>220000</v>
      </c>
      <c r="J83" s="50">
        <f t="shared" si="15"/>
        <v>660000</v>
      </c>
      <c r="K83" s="50">
        <f t="shared" si="16"/>
        <v>594000</v>
      </c>
      <c r="L83" s="50">
        <f t="shared" si="17"/>
        <v>66000</v>
      </c>
      <c r="M83" s="50" t="s">
        <v>46</v>
      </c>
      <c r="N83" s="28" t="s">
        <v>12</v>
      </c>
      <c r="O83" s="77"/>
      <c r="P83" s="77"/>
    </row>
    <row r="84" spans="1:16" ht="18.600000000000001" customHeight="1">
      <c r="A84" s="26">
        <f t="shared" si="14"/>
        <v>32</v>
      </c>
      <c r="B84" s="12" t="s">
        <v>76</v>
      </c>
      <c r="C84" s="12">
        <v>1990</v>
      </c>
      <c r="D84" s="12">
        <v>3</v>
      </c>
      <c r="E84" s="12">
        <v>3</v>
      </c>
      <c r="F84" s="12">
        <v>3</v>
      </c>
      <c r="G84" s="33">
        <v>2021</v>
      </c>
      <c r="H84" s="46">
        <v>908.4</v>
      </c>
      <c r="I84" s="13">
        <v>220000</v>
      </c>
      <c r="J84" s="2">
        <f t="shared" ref="J84:J89" si="18">F84*I84</f>
        <v>660000</v>
      </c>
      <c r="K84" s="2">
        <f t="shared" ref="K84:K89" si="19">J84*0.9</f>
        <v>594000</v>
      </c>
      <c r="L84" s="2">
        <f t="shared" ref="L84:L89" si="20">J84-K84</f>
        <v>66000</v>
      </c>
      <c r="M84" s="14" t="s">
        <v>140</v>
      </c>
      <c r="N84" s="14" t="s">
        <v>32</v>
      </c>
    </row>
    <row r="85" spans="1:16" s="25" customFormat="1" ht="18" customHeight="1">
      <c r="A85" s="26">
        <f t="shared" si="14"/>
        <v>33</v>
      </c>
      <c r="B85" s="56" t="s">
        <v>99</v>
      </c>
      <c r="C85" s="70">
        <v>1997</v>
      </c>
      <c r="D85" s="22">
        <v>3</v>
      </c>
      <c r="E85" s="22">
        <v>2</v>
      </c>
      <c r="F85" s="22">
        <v>2</v>
      </c>
      <c r="G85" s="33">
        <v>2021</v>
      </c>
      <c r="H85" s="45">
        <v>161.19999999999999</v>
      </c>
      <c r="I85" s="57">
        <v>220000</v>
      </c>
      <c r="J85" s="23">
        <f t="shared" si="18"/>
        <v>440000</v>
      </c>
      <c r="K85" s="23">
        <f t="shared" si="19"/>
        <v>396000</v>
      </c>
      <c r="L85" s="23">
        <f t="shared" si="20"/>
        <v>44000</v>
      </c>
      <c r="M85" s="23" t="s">
        <v>46</v>
      </c>
      <c r="N85" s="22" t="s">
        <v>14</v>
      </c>
      <c r="O85" s="43"/>
      <c r="P85" s="43"/>
    </row>
    <row r="86" spans="1:16" s="92" customFormat="1" ht="18.600000000000001" customHeight="1">
      <c r="A86" s="26">
        <f t="shared" si="14"/>
        <v>34</v>
      </c>
      <c r="B86" s="6" t="s">
        <v>230</v>
      </c>
      <c r="C86" s="12">
        <v>1961</v>
      </c>
      <c r="D86" s="12">
        <v>4</v>
      </c>
      <c r="E86" s="12">
        <v>4</v>
      </c>
      <c r="F86" s="12">
        <v>4</v>
      </c>
      <c r="G86" s="33">
        <v>2021</v>
      </c>
      <c r="H86" s="46">
        <v>190.4</v>
      </c>
      <c r="I86" s="29">
        <v>300000</v>
      </c>
      <c r="J86" s="50">
        <f t="shared" si="18"/>
        <v>1200000</v>
      </c>
      <c r="K86" s="50">
        <f t="shared" si="19"/>
        <v>1080000</v>
      </c>
      <c r="L86" s="50">
        <f t="shared" si="20"/>
        <v>120000</v>
      </c>
      <c r="M86" s="14" t="s">
        <v>181</v>
      </c>
      <c r="N86" s="12" t="s">
        <v>22</v>
      </c>
      <c r="O86" s="91" t="s">
        <v>229</v>
      </c>
      <c r="P86" s="91"/>
    </row>
    <row r="87" spans="1:16" s="92" customFormat="1" ht="18.600000000000001" customHeight="1">
      <c r="A87" s="26">
        <f t="shared" si="14"/>
        <v>35</v>
      </c>
      <c r="B87" s="6" t="s">
        <v>231</v>
      </c>
      <c r="C87" s="12">
        <v>1962</v>
      </c>
      <c r="D87" s="12">
        <v>4</v>
      </c>
      <c r="E87" s="12">
        <v>4</v>
      </c>
      <c r="F87" s="12">
        <v>4</v>
      </c>
      <c r="G87" s="33">
        <v>2021</v>
      </c>
      <c r="H87" s="46">
        <v>193.5</v>
      </c>
      <c r="I87" s="29">
        <v>300000</v>
      </c>
      <c r="J87" s="50">
        <f t="shared" si="18"/>
        <v>1200000</v>
      </c>
      <c r="K87" s="50">
        <f t="shared" si="19"/>
        <v>1080000</v>
      </c>
      <c r="L87" s="50">
        <f t="shared" si="20"/>
        <v>120000</v>
      </c>
      <c r="M87" s="14" t="s">
        <v>181</v>
      </c>
      <c r="N87" s="12" t="s">
        <v>242</v>
      </c>
      <c r="O87" s="91" t="s">
        <v>229</v>
      </c>
      <c r="P87" s="91"/>
    </row>
    <row r="88" spans="1:16" s="30" customFormat="1" ht="18" customHeight="1">
      <c r="A88" s="26">
        <f t="shared" si="14"/>
        <v>36</v>
      </c>
      <c r="B88" s="27" t="s">
        <v>119</v>
      </c>
      <c r="C88" s="49">
        <v>1960</v>
      </c>
      <c r="D88" s="49">
        <v>4</v>
      </c>
      <c r="E88" s="49">
        <v>4</v>
      </c>
      <c r="F88" s="49">
        <v>4</v>
      </c>
      <c r="G88" s="33">
        <v>2021</v>
      </c>
      <c r="H88" s="121">
        <v>200.1</v>
      </c>
      <c r="I88" s="29">
        <v>300000</v>
      </c>
      <c r="J88" s="50">
        <f t="shared" si="18"/>
        <v>1200000</v>
      </c>
      <c r="K88" s="50">
        <f t="shared" si="19"/>
        <v>1080000</v>
      </c>
      <c r="L88" s="50">
        <f t="shared" si="20"/>
        <v>120000</v>
      </c>
      <c r="M88" s="50" t="s">
        <v>46</v>
      </c>
      <c r="N88" s="28" t="s">
        <v>12</v>
      </c>
      <c r="O88" s="77"/>
      <c r="P88" s="77"/>
    </row>
    <row r="89" spans="1:16" s="30" customFormat="1" ht="18" customHeight="1">
      <c r="A89" s="26">
        <f t="shared" si="14"/>
        <v>37</v>
      </c>
      <c r="B89" s="27" t="s">
        <v>121</v>
      </c>
      <c r="C89" s="28">
        <v>1962</v>
      </c>
      <c r="D89" s="28">
        <v>4</v>
      </c>
      <c r="E89" s="28">
        <v>2</v>
      </c>
      <c r="F89" s="28">
        <v>2</v>
      </c>
      <c r="G89" s="33">
        <v>2021</v>
      </c>
      <c r="H89" s="121">
        <v>97.5</v>
      </c>
      <c r="I89" s="29">
        <v>300000</v>
      </c>
      <c r="J89" s="50">
        <f t="shared" si="18"/>
        <v>600000</v>
      </c>
      <c r="K89" s="50">
        <f t="shared" si="19"/>
        <v>540000</v>
      </c>
      <c r="L89" s="50">
        <f t="shared" si="20"/>
        <v>60000</v>
      </c>
      <c r="M89" s="50" t="s">
        <v>46</v>
      </c>
      <c r="N89" s="28" t="s">
        <v>57</v>
      </c>
      <c r="O89" s="77"/>
      <c r="P89" s="77"/>
    </row>
    <row r="90" spans="1:16" s="11" customFormat="1" ht="18" customHeight="1">
      <c r="A90" s="26">
        <f t="shared" si="14"/>
        <v>38</v>
      </c>
      <c r="B90" s="6" t="s">
        <v>102</v>
      </c>
      <c r="C90" s="33">
        <v>1984</v>
      </c>
      <c r="D90" s="33">
        <v>5</v>
      </c>
      <c r="E90" s="33">
        <v>6</v>
      </c>
      <c r="F90" s="33">
        <v>6</v>
      </c>
      <c r="G90" s="33">
        <v>2021</v>
      </c>
      <c r="H90" s="98">
        <v>508.9</v>
      </c>
      <c r="I90" s="37">
        <v>320140</v>
      </c>
      <c r="J90" s="9">
        <f t="shared" ref="J90:J95" si="21">F90*I90</f>
        <v>1920840</v>
      </c>
      <c r="K90" s="9">
        <f t="shared" ref="K90:K95" si="22">J90*0.9</f>
        <v>1728756</v>
      </c>
      <c r="L90" s="9">
        <f t="shared" ref="L90:L95" si="23">J90-K90</f>
        <v>192084</v>
      </c>
      <c r="M90" s="9" t="s">
        <v>140</v>
      </c>
      <c r="N90" s="7" t="s">
        <v>18</v>
      </c>
      <c r="O90" s="34"/>
      <c r="P90" s="34"/>
    </row>
    <row r="91" spans="1:16" s="11" customFormat="1" ht="18.600000000000001" customHeight="1">
      <c r="A91" s="26">
        <f t="shared" si="14"/>
        <v>39</v>
      </c>
      <c r="B91" s="6" t="s">
        <v>111</v>
      </c>
      <c r="C91" s="33">
        <v>2005</v>
      </c>
      <c r="D91" s="33">
        <v>5</v>
      </c>
      <c r="E91" s="33">
        <v>5</v>
      </c>
      <c r="F91" s="33">
        <v>5</v>
      </c>
      <c r="G91" s="33">
        <v>2021</v>
      </c>
      <c r="H91" s="98">
        <v>595.6</v>
      </c>
      <c r="I91" s="37">
        <v>320140</v>
      </c>
      <c r="J91" s="9">
        <f t="shared" si="21"/>
        <v>1600700</v>
      </c>
      <c r="K91" s="9">
        <f t="shared" si="22"/>
        <v>1440630</v>
      </c>
      <c r="L91" s="9">
        <f t="shared" si="23"/>
        <v>160070</v>
      </c>
      <c r="M91" s="9" t="s">
        <v>46</v>
      </c>
      <c r="N91" s="7" t="s">
        <v>105</v>
      </c>
      <c r="O91" s="34"/>
      <c r="P91" s="34"/>
    </row>
    <row r="92" spans="1:16" s="11" customFormat="1" ht="18.600000000000001" customHeight="1">
      <c r="A92" s="26">
        <f t="shared" si="14"/>
        <v>40</v>
      </c>
      <c r="B92" s="6" t="s">
        <v>59</v>
      </c>
      <c r="C92" s="7">
        <v>1973</v>
      </c>
      <c r="D92" s="7">
        <v>5</v>
      </c>
      <c r="E92" s="7">
        <v>8</v>
      </c>
      <c r="F92" s="7">
        <v>8</v>
      </c>
      <c r="G92" s="33">
        <v>2021</v>
      </c>
      <c r="H92" s="94">
        <v>636.4</v>
      </c>
      <c r="I92" s="8">
        <v>320140</v>
      </c>
      <c r="J92" s="9">
        <f>F92*I92</f>
        <v>2561120</v>
      </c>
      <c r="K92" s="9">
        <f>J92*0.9</f>
        <v>2305008</v>
      </c>
      <c r="L92" s="9">
        <f>J92-K92</f>
        <v>256112</v>
      </c>
      <c r="M92" s="9" t="s">
        <v>46</v>
      </c>
      <c r="N92" s="7" t="s">
        <v>30</v>
      </c>
      <c r="O92" s="10"/>
    </row>
    <row r="93" spans="1:16" s="11" customFormat="1" ht="18.600000000000001" customHeight="1">
      <c r="A93" s="26">
        <f t="shared" si="14"/>
        <v>41</v>
      </c>
      <c r="B93" s="36" t="s">
        <v>251</v>
      </c>
      <c r="C93" s="36">
        <v>1980</v>
      </c>
      <c r="D93" s="36">
        <v>5</v>
      </c>
      <c r="E93" s="36">
        <v>6</v>
      </c>
      <c r="F93" s="36">
        <v>3</v>
      </c>
      <c r="G93" s="33">
        <v>2021</v>
      </c>
      <c r="H93" s="98">
        <v>441.2</v>
      </c>
      <c r="I93" s="37">
        <v>320140</v>
      </c>
      <c r="J93" s="9">
        <f>F93*I93</f>
        <v>960420</v>
      </c>
      <c r="K93" s="9">
        <f>J93*0.9</f>
        <v>864378</v>
      </c>
      <c r="L93" s="9">
        <f>J93-K93</f>
        <v>96042</v>
      </c>
      <c r="M93" s="9" t="s">
        <v>46</v>
      </c>
      <c r="N93" s="7" t="s">
        <v>30</v>
      </c>
      <c r="O93" s="34" t="s">
        <v>252</v>
      </c>
      <c r="P93" s="34"/>
    </row>
    <row r="94" spans="1:16" ht="18.600000000000001" customHeight="1">
      <c r="A94" s="26">
        <f t="shared" si="14"/>
        <v>42</v>
      </c>
      <c r="B94" s="1" t="s">
        <v>94</v>
      </c>
      <c r="C94" s="14">
        <v>1976</v>
      </c>
      <c r="D94" s="14">
        <v>5</v>
      </c>
      <c r="E94" s="14">
        <v>4</v>
      </c>
      <c r="F94" s="14">
        <v>4</v>
      </c>
      <c r="G94" s="33">
        <v>2021</v>
      </c>
      <c r="H94" s="46">
        <v>959.6</v>
      </c>
      <c r="I94" s="13">
        <v>320140</v>
      </c>
      <c r="J94" s="2">
        <f t="shared" si="21"/>
        <v>1280560</v>
      </c>
      <c r="K94" s="2">
        <f t="shared" si="22"/>
        <v>1152504</v>
      </c>
      <c r="L94" s="2">
        <f t="shared" si="23"/>
        <v>128056</v>
      </c>
      <c r="M94" s="14" t="s">
        <v>140</v>
      </c>
      <c r="N94" s="14" t="s">
        <v>93</v>
      </c>
    </row>
    <row r="95" spans="1:16" ht="18.600000000000001" customHeight="1">
      <c r="A95" s="26">
        <f t="shared" si="14"/>
        <v>43</v>
      </c>
      <c r="B95" s="1" t="s">
        <v>95</v>
      </c>
      <c r="C95" s="14">
        <v>1984</v>
      </c>
      <c r="D95" s="14">
        <v>5</v>
      </c>
      <c r="E95" s="14">
        <v>6</v>
      </c>
      <c r="F95" s="14">
        <v>6</v>
      </c>
      <c r="G95" s="33">
        <v>2021</v>
      </c>
      <c r="H95" s="46">
        <v>1988.6</v>
      </c>
      <c r="I95" s="13">
        <v>320140</v>
      </c>
      <c r="J95" s="2">
        <f t="shared" si="21"/>
        <v>1920840</v>
      </c>
      <c r="K95" s="2">
        <f t="shared" si="22"/>
        <v>1728756</v>
      </c>
      <c r="L95" s="2">
        <f t="shared" si="23"/>
        <v>192084</v>
      </c>
      <c r="M95" s="14" t="s">
        <v>140</v>
      </c>
      <c r="N95" s="14" t="s">
        <v>93</v>
      </c>
    </row>
    <row r="96" spans="1:16" ht="18.600000000000001" customHeight="1">
      <c r="A96" s="26">
        <f t="shared" si="14"/>
        <v>44</v>
      </c>
      <c r="B96" s="1" t="s">
        <v>98</v>
      </c>
      <c r="C96" s="14">
        <v>1973</v>
      </c>
      <c r="D96" s="12">
        <v>5</v>
      </c>
      <c r="E96" s="12">
        <v>6</v>
      </c>
      <c r="F96" s="12">
        <v>6</v>
      </c>
      <c r="G96" s="33">
        <v>2021</v>
      </c>
      <c r="H96" s="46">
        <v>385.3</v>
      </c>
      <c r="I96" s="13">
        <v>320140</v>
      </c>
      <c r="J96" s="2">
        <f>F96*I96</f>
        <v>1920840</v>
      </c>
      <c r="K96" s="2">
        <f>J96*0.9</f>
        <v>1728756</v>
      </c>
      <c r="L96" s="2">
        <f>J96-K96</f>
        <v>192084</v>
      </c>
      <c r="M96" s="14" t="s">
        <v>140</v>
      </c>
      <c r="N96" s="14" t="s">
        <v>12</v>
      </c>
    </row>
    <row r="97" spans="1:16" s="54" customFormat="1" ht="18.600000000000001" customHeight="1">
      <c r="A97" s="26">
        <f t="shared" si="14"/>
        <v>45</v>
      </c>
      <c r="B97" s="76" t="s">
        <v>79</v>
      </c>
      <c r="C97" s="51">
        <v>1978</v>
      </c>
      <c r="D97" s="51">
        <v>5</v>
      </c>
      <c r="E97" s="51">
        <v>4</v>
      </c>
      <c r="F97" s="51">
        <v>4</v>
      </c>
      <c r="G97" s="33">
        <v>2021</v>
      </c>
      <c r="H97" s="100">
        <v>930.5</v>
      </c>
      <c r="I97" s="75">
        <v>320140</v>
      </c>
      <c r="J97" s="52">
        <f>F97*I97</f>
        <v>1280560</v>
      </c>
      <c r="K97" s="52">
        <f>J97*0.9</f>
        <v>1152504</v>
      </c>
      <c r="L97" s="52">
        <f>J97-K97</f>
        <v>128056</v>
      </c>
      <c r="M97" s="51" t="s">
        <v>140</v>
      </c>
      <c r="N97" s="51" t="s">
        <v>80</v>
      </c>
      <c r="O97" s="53"/>
      <c r="P97" s="53"/>
    </row>
    <row r="98" spans="1:16" ht="18.600000000000001" customHeight="1">
      <c r="A98" s="87"/>
      <c r="B98" s="63"/>
      <c r="C98" s="14"/>
      <c r="D98" s="14">
        <f>SUM(D53:D97)</f>
        <v>129</v>
      </c>
      <c r="E98" s="14"/>
      <c r="F98" s="14"/>
      <c r="G98" s="12"/>
      <c r="H98" s="46"/>
      <c r="I98" s="13"/>
      <c r="J98" s="2">
        <f>SUM(J53:J97)</f>
        <v>36295880</v>
      </c>
      <c r="K98" s="2">
        <f>J98*0.9</f>
        <v>32666292</v>
      </c>
      <c r="L98" s="2">
        <f>J98-K98</f>
        <v>3629588</v>
      </c>
      <c r="M98" s="14"/>
      <c r="N98" s="14"/>
    </row>
    <row r="99" spans="1:16" ht="18.600000000000001" customHeight="1">
      <c r="A99" s="68"/>
      <c r="B99" s="65"/>
      <c r="C99" s="66"/>
      <c r="D99" s="66"/>
      <c r="E99" s="66"/>
      <c r="F99" s="66"/>
      <c r="G99" s="3"/>
      <c r="I99" s="42"/>
      <c r="J99" s="69"/>
      <c r="K99" s="69"/>
      <c r="L99" s="69"/>
      <c r="N99" s="66"/>
    </row>
    <row r="100" spans="1:16" ht="18" customHeight="1">
      <c r="B100" s="4">
        <v>2022</v>
      </c>
    </row>
    <row r="101" spans="1:16" s="25" customFormat="1" ht="15.75">
      <c r="A101" s="20">
        <v>1</v>
      </c>
      <c r="B101" s="56" t="s">
        <v>174</v>
      </c>
      <c r="C101" s="44">
        <v>1957</v>
      </c>
      <c r="D101" s="44">
        <v>2</v>
      </c>
      <c r="E101" s="44">
        <v>2</v>
      </c>
      <c r="F101" s="44">
        <v>2</v>
      </c>
      <c r="G101" s="44">
        <v>2022</v>
      </c>
      <c r="H101" s="45">
        <v>43.9</v>
      </c>
      <c r="I101" s="57">
        <v>230000</v>
      </c>
      <c r="J101" s="23">
        <f>F101*I101</f>
        <v>460000</v>
      </c>
      <c r="K101" s="23">
        <f t="shared" ref="K101:K136" si="24">J101*0.9</f>
        <v>414000</v>
      </c>
      <c r="L101" s="23">
        <f t="shared" ref="L101:L136" si="25">J101-K101</f>
        <v>46000</v>
      </c>
      <c r="M101" s="23" t="s">
        <v>46</v>
      </c>
      <c r="N101" s="22" t="s">
        <v>20</v>
      </c>
      <c r="O101" s="43"/>
      <c r="P101" s="43"/>
    </row>
    <row r="102" spans="1:16" s="25" customFormat="1" ht="18.600000000000001" customHeight="1">
      <c r="A102" s="20">
        <f>A101+1</f>
        <v>2</v>
      </c>
      <c r="B102" s="56" t="s">
        <v>215</v>
      </c>
      <c r="C102" s="44">
        <v>1976</v>
      </c>
      <c r="D102" s="44">
        <v>2</v>
      </c>
      <c r="E102" s="44">
        <v>2</v>
      </c>
      <c r="F102" s="44">
        <v>2</v>
      </c>
      <c r="G102" s="44">
        <v>2022</v>
      </c>
      <c r="H102" s="45">
        <v>42.4</v>
      </c>
      <c r="I102" s="57">
        <v>230000</v>
      </c>
      <c r="J102" s="23">
        <f t="shared" ref="J102:J142" si="26">F102*I102</f>
        <v>460000</v>
      </c>
      <c r="K102" s="23">
        <f t="shared" si="24"/>
        <v>414000</v>
      </c>
      <c r="L102" s="23">
        <f t="shared" si="25"/>
        <v>46000</v>
      </c>
      <c r="M102" s="22" t="s">
        <v>184</v>
      </c>
      <c r="N102" s="43" t="s">
        <v>244</v>
      </c>
      <c r="O102" s="43"/>
      <c r="P102" s="43"/>
    </row>
    <row r="103" spans="1:16" s="25" customFormat="1" ht="18" customHeight="1">
      <c r="A103" s="20">
        <f>A102+1</f>
        <v>3</v>
      </c>
      <c r="B103" s="56" t="s">
        <v>115</v>
      </c>
      <c r="C103" s="44">
        <v>1958</v>
      </c>
      <c r="D103" s="44">
        <v>2</v>
      </c>
      <c r="E103" s="44">
        <v>2</v>
      </c>
      <c r="F103" s="44">
        <v>2</v>
      </c>
      <c r="G103" s="44">
        <v>2022</v>
      </c>
      <c r="H103" s="45">
        <v>43.1</v>
      </c>
      <c r="I103" s="57">
        <v>230000</v>
      </c>
      <c r="J103" s="23">
        <f t="shared" si="26"/>
        <v>460000</v>
      </c>
      <c r="K103" s="23">
        <f t="shared" si="24"/>
        <v>414000</v>
      </c>
      <c r="L103" s="23">
        <f t="shared" si="25"/>
        <v>46000</v>
      </c>
      <c r="M103" s="23" t="s">
        <v>46</v>
      </c>
      <c r="N103" s="22" t="s">
        <v>20</v>
      </c>
      <c r="O103" s="43"/>
      <c r="P103" s="43"/>
    </row>
    <row r="104" spans="1:16" s="11" customFormat="1" ht="18.600000000000001" customHeight="1">
      <c r="A104" s="5">
        <f t="shared" ref="A104:A142" si="27">A103+1</f>
        <v>4</v>
      </c>
      <c r="B104" s="6" t="s">
        <v>225</v>
      </c>
      <c r="C104" s="33">
        <v>1959</v>
      </c>
      <c r="D104" s="33">
        <v>2</v>
      </c>
      <c r="E104" s="33">
        <v>2</v>
      </c>
      <c r="F104" s="33">
        <v>2</v>
      </c>
      <c r="G104" s="44">
        <v>2022</v>
      </c>
      <c r="H104" s="98">
        <v>108.9</v>
      </c>
      <c r="I104" s="8">
        <v>230000</v>
      </c>
      <c r="J104" s="9">
        <f t="shared" si="26"/>
        <v>460000</v>
      </c>
      <c r="K104" s="9">
        <f t="shared" si="24"/>
        <v>414000</v>
      </c>
      <c r="L104" s="9">
        <f t="shared" si="25"/>
        <v>46000</v>
      </c>
      <c r="M104" s="9" t="s">
        <v>46</v>
      </c>
      <c r="N104" s="7" t="s">
        <v>12</v>
      </c>
      <c r="O104" s="34"/>
      <c r="P104" s="34"/>
    </row>
    <row r="105" spans="1:16" s="11" customFormat="1" ht="18.600000000000001" customHeight="1">
      <c r="A105" s="5">
        <f t="shared" si="27"/>
        <v>5</v>
      </c>
      <c r="B105" s="6" t="s">
        <v>118</v>
      </c>
      <c r="C105" s="33">
        <v>1958</v>
      </c>
      <c r="D105" s="33">
        <v>2</v>
      </c>
      <c r="E105" s="33">
        <v>2</v>
      </c>
      <c r="F105" s="33">
        <v>2</v>
      </c>
      <c r="G105" s="44">
        <v>2022</v>
      </c>
      <c r="H105" s="98">
        <v>46.9</v>
      </c>
      <c r="I105" s="8">
        <v>230000</v>
      </c>
      <c r="J105" s="9">
        <f t="shared" si="26"/>
        <v>460000</v>
      </c>
      <c r="K105" s="9">
        <f t="shared" si="24"/>
        <v>414000</v>
      </c>
      <c r="L105" s="9">
        <f t="shared" si="25"/>
        <v>46000</v>
      </c>
      <c r="M105" s="9" t="s">
        <v>46</v>
      </c>
      <c r="N105" s="7" t="s">
        <v>57</v>
      </c>
      <c r="O105" s="34"/>
      <c r="P105" s="34"/>
    </row>
    <row r="106" spans="1:16" s="11" customFormat="1" ht="18.600000000000001" customHeight="1">
      <c r="A106" s="5">
        <f t="shared" si="27"/>
        <v>6</v>
      </c>
      <c r="B106" s="33" t="s">
        <v>127</v>
      </c>
      <c r="C106" s="33">
        <v>1960</v>
      </c>
      <c r="D106" s="33">
        <v>2</v>
      </c>
      <c r="E106" s="33">
        <v>3</v>
      </c>
      <c r="F106" s="33">
        <v>3</v>
      </c>
      <c r="G106" s="44">
        <v>2022</v>
      </c>
      <c r="H106" s="98">
        <v>81.099999999999994</v>
      </c>
      <c r="I106" s="8">
        <v>230000</v>
      </c>
      <c r="J106" s="9">
        <f t="shared" si="26"/>
        <v>690000</v>
      </c>
      <c r="K106" s="9">
        <f t="shared" si="24"/>
        <v>621000</v>
      </c>
      <c r="L106" s="9">
        <f t="shared" si="25"/>
        <v>69000</v>
      </c>
      <c r="M106" s="7" t="s">
        <v>140</v>
      </c>
      <c r="N106" s="7" t="s">
        <v>13</v>
      </c>
      <c r="O106" s="34"/>
      <c r="P106" s="34"/>
    </row>
    <row r="107" spans="1:16" s="11" customFormat="1" ht="18.600000000000001" customHeight="1">
      <c r="A107" s="5">
        <f t="shared" si="27"/>
        <v>7</v>
      </c>
      <c r="B107" s="6" t="s">
        <v>243</v>
      </c>
      <c r="C107" s="7">
        <v>1959</v>
      </c>
      <c r="D107" s="7">
        <v>2</v>
      </c>
      <c r="E107" s="7">
        <v>2</v>
      </c>
      <c r="F107" s="7">
        <v>2</v>
      </c>
      <c r="G107" s="44">
        <v>2022</v>
      </c>
      <c r="H107" s="98">
        <v>45.4</v>
      </c>
      <c r="I107" s="8">
        <v>230000</v>
      </c>
      <c r="J107" s="9">
        <f t="shared" si="26"/>
        <v>460000</v>
      </c>
      <c r="K107" s="9">
        <f t="shared" si="24"/>
        <v>414000</v>
      </c>
      <c r="L107" s="9">
        <f t="shared" si="25"/>
        <v>46000</v>
      </c>
      <c r="M107" s="9" t="s">
        <v>46</v>
      </c>
      <c r="N107" s="7" t="s">
        <v>57</v>
      </c>
      <c r="O107" s="34"/>
      <c r="P107" s="34"/>
    </row>
    <row r="108" spans="1:16" s="11" customFormat="1" ht="18.600000000000001" customHeight="1">
      <c r="A108" s="5">
        <f t="shared" si="27"/>
        <v>8</v>
      </c>
      <c r="B108" s="6" t="s">
        <v>122</v>
      </c>
      <c r="C108" s="7">
        <v>1959</v>
      </c>
      <c r="D108" s="7">
        <v>2</v>
      </c>
      <c r="E108" s="7">
        <v>3</v>
      </c>
      <c r="F108" s="7">
        <v>3</v>
      </c>
      <c r="G108" s="44">
        <v>2022</v>
      </c>
      <c r="H108" s="98">
        <v>572.4</v>
      </c>
      <c r="I108" s="8">
        <v>230000</v>
      </c>
      <c r="J108" s="9">
        <f t="shared" si="26"/>
        <v>690000</v>
      </c>
      <c r="K108" s="9">
        <f t="shared" si="24"/>
        <v>621000</v>
      </c>
      <c r="L108" s="9">
        <f t="shared" si="25"/>
        <v>69000</v>
      </c>
      <c r="M108" s="7" t="s">
        <v>140</v>
      </c>
      <c r="N108" s="7" t="s">
        <v>57</v>
      </c>
      <c r="O108" s="34"/>
      <c r="P108" s="34"/>
    </row>
    <row r="109" spans="1:16" s="11" customFormat="1" ht="18.600000000000001" customHeight="1">
      <c r="A109" s="5">
        <f t="shared" si="27"/>
        <v>9</v>
      </c>
      <c r="B109" s="6" t="s">
        <v>123</v>
      </c>
      <c r="C109" s="33">
        <v>1959</v>
      </c>
      <c r="D109" s="33">
        <v>2</v>
      </c>
      <c r="E109" s="33">
        <v>2</v>
      </c>
      <c r="F109" s="33">
        <v>2</v>
      </c>
      <c r="G109" s="44">
        <v>2022</v>
      </c>
      <c r="H109" s="98">
        <v>48</v>
      </c>
      <c r="I109" s="8">
        <v>230000</v>
      </c>
      <c r="J109" s="9">
        <f t="shared" si="26"/>
        <v>460000</v>
      </c>
      <c r="K109" s="9">
        <f t="shared" si="24"/>
        <v>414000</v>
      </c>
      <c r="L109" s="9">
        <f t="shared" si="25"/>
        <v>46000</v>
      </c>
      <c r="M109" s="9" t="s">
        <v>46</v>
      </c>
      <c r="N109" s="7" t="s">
        <v>57</v>
      </c>
      <c r="O109" s="34"/>
      <c r="P109" s="34"/>
    </row>
    <row r="110" spans="1:16" s="11" customFormat="1" ht="18.600000000000001" customHeight="1">
      <c r="A110" s="5">
        <f t="shared" si="27"/>
        <v>10</v>
      </c>
      <c r="B110" s="6" t="s">
        <v>124</v>
      </c>
      <c r="C110" s="33">
        <v>1959</v>
      </c>
      <c r="D110" s="33">
        <v>2</v>
      </c>
      <c r="E110" s="33">
        <v>3</v>
      </c>
      <c r="F110" s="33">
        <v>3</v>
      </c>
      <c r="G110" s="44">
        <v>2022</v>
      </c>
      <c r="H110" s="98">
        <v>87.1</v>
      </c>
      <c r="I110" s="8">
        <v>230000</v>
      </c>
      <c r="J110" s="9">
        <f t="shared" si="26"/>
        <v>690000</v>
      </c>
      <c r="K110" s="9">
        <f t="shared" si="24"/>
        <v>621000</v>
      </c>
      <c r="L110" s="9">
        <f t="shared" si="25"/>
        <v>69000</v>
      </c>
      <c r="M110" s="7" t="s">
        <v>140</v>
      </c>
      <c r="N110" s="7" t="s">
        <v>57</v>
      </c>
      <c r="O110" s="34"/>
      <c r="P110" s="34"/>
    </row>
    <row r="111" spans="1:16" s="11" customFormat="1" ht="18.600000000000001" customHeight="1">
      <c r="A111" s="5">
        <f t="shared" si="27"/>
        <v>11</v>
      </c>
      <c r="B111" s="6" t="s">
        <v>125</v>
      </c>
      <c r="C111" s="33">
        <v>1960</v>
      </c>
      <c r="D111" s="33">
        <v>2</v>
      </c>
      <c r="E111" s="33">
        <v>2</v>
      </c>
      <c r="F111" s="33">
        <v>2</v>
      </c>
      <c r="G111" s="44">
        <v>2022</v>
      </c>
      <c r="H111" s="98">
        <v>56</v>
      </c>
      <c r="I111" s="8">
        <v>230000</v>
      </c>
      <c r="J111" s="9">
        <f t="shared" si="26"/>
        <v>460000</v>
      </c>
      <c r="K111" s="9">
        <f t="shared" si="24"/>
        <v>414000</v>
      </c>
      <c r="L111" s="9">
        <f t="shared" si="25"/>
        <v>46000</v>
      </c>
      <c r="M111" s="9" t="s">
        <v>46</v>
      </c>
      <c r="N111" s="7" t="s">
        <v>57</v>
      </c>
      <c r="O111" s="34"/>
      <c r="P111" s="34"/>
    </row>
    <row r="112" spans="1:16" s="11" customFormat="1" ht="18.600000000000001" customHeight="1">
      <c r="A112" s="5">
        <f t="shared" si="27"/>
        <v>12</v>
      </c>
      <c r="B112" s="6" t="s">
        <v>126</v>
      </c>
      <c r="C112" s="33">
        <v>1958</v>
      </c>
      <c r="D112" s="33">
        <v>2</v>
      </c>
      <c r="E112" s="33">
        <v>2</v>
      </c>
      <c r="F112" s="33">
        <v>2</v>
      </c>
      <c r="G112" s="44">
        <v>2022</v>
      </c>
      <c r="H112" s="98">
        <v>50.5</v>
      </c>
      <c r="I112" s="8">
        <v>230000</v>
      </c>
      <c r="J112" s="9">
        <f t="shared" si="26"/>
        <v>460000</v>
      </c>
      <c r="K112" s="9">
        <f t="shared" si="24"/>
        <v>414000</v>
      </c>
      <c r="L112" s="9">
        <f t="shared" si="25"/>
        <v>46000</v>
      </c>
      <c r="M112" s="9" t="s">
        <v>46</v>
      </c>
      <c r="N112" s="7" t="s">
        <v>13</v>
      </c>
      <c r="O112" s="34"/>
      <c r="P112" s="34"/>
    </row>
    <row r="113" spans="1:16" s="11" customFormat="1" ht="18.600000000000001" customHeight="1">
      <c r="A113" s="5">
        <f t="shared" si="27"/>
        <v>13</v>
      </c>
      <c r="B113" s="33" t="s">
        <v>206</v>
      </c>
      <c r="C113" s="33">
        <v>1982</v>
      </c>
      <c r="D113" s="33">
        <v>2</v>
      </c>
      <c r="E113" s="33">
        <v>2</v>
      </c>
      <c r="F113" s="33">
        <v>2</v>
      </c>
      <c r="G113" s="44">
        <v>2022</v>
      </c>
      <c r="H113" s="110">
        <v>44.1</v>
      </c>
      <c r="I113" s="8">
        <v>230000</v>
      </c>
      <c r="J113" s="9">
        <f t="shared" si="26"/>
        <v>460000</v>
      </c>
      <c r="K113" s="9">
        <f t="shared" si="24"/>
        <v>414000</v>
      </c>
      <c r="L113" s="9">
        <f t="shared" si="25"/>
        <v>46000</v>
      </c>
      <c r="M113" s="9" t="s">
        <v>46</v>
      </c>
      <c r="N113" s="7" t="s">
        <v>129</v>
      </c>
      <c r="O113" s="34"/>
      <c r="P113" s="34"/>
    </row>
    <row r="114" spans="1:16" s="11" customFormat="1" ht="18.600000000000001" customHeight="1">
      <c r="A114" s="5">
        <f t="shared" si="27"/>
        <v>14</v>
      </c>
      <c r="B114" s="33" t="s">
        <v>128</v>
      </c>
      <c r="C114" s="33">
        <v>1959</v>
      </c>
      <c r="D114" s="33">
        <v>2</v>
      </c>
      <c r="E114" s="33">
        <v>2</v>
      </c>
      <c r="F114" s="33">
        <v>2</v>
      </c>
      <c r="G114" s="44">
        <v>2022</v>
      </c>
      <c r="H114" s="98">
        <v>53.8</v>
      </c>
      <c r="I114" s="8">
        <v>230000</v>
      </c>
      <c r="J114" s="9">
        <f t="shared" si="26"/>
        <v>460000</v>
      </c>
      <c r="K114" s="9">
        <f t="shared" si="24"/>
        <v>414000</v>
      </c>
      <c r="L114" s="9">
        <f t="shared" si="25"/>
        <v>46000</v>
      </c>
      <c r="M114" s="9" t="s">
        <v>46</v>
      </c>
      <c r="N114" s="7" t="s">
        <v>129</v>
      </c>
      <c r="O114" s="34"/>
      <c r="P114" s="34"/>
    </row>
    <row r="115" spans="1:16" s="11" customFormat="1" ht="18.600000000000001" customHeight="1">
      <c r="A115" s="5">
        <f t="shared" si="27"/>
        <v>15</v>
      </c>
      <c r="B115" s="33" t="s">
        <v>207</v>
      </c>
      <c r="C115" s="33">
        <v>1959</v>
      </c>
      <c r="D115" s="33">
        <v>2</v>
      </c>
      <c r="E115" s="33">
        <v>2</v>
      </c>
      <c r="F115" s="33">
        <v>2</v>
      </c>
      <c r="G115" s="44">
        <v>2022</v>
      </c>
      <c r="H115" s="111">
        <v>53.3</v>
      </c>
      <c r="I115" s="8">
        <v>230000</v>
      </c>
      <c r="J115" s="9">
        <f t="shared" si="26"/>
        <v>460000</v>
      </c>
      <c r="K115" s="9">
        <f t="shared" si="24"/>
        <v>414000</v>
      </c>
      <c r="L115" s="9">
        <f t="shared" si="25"/>
        <v>46000</v>
      </c>
      <c r="M115" s="9" t="s">
        <v>46</v>
      </c>
      <c r="N115" s="7" t="s">
        <v>129</v>
      </c>
      <c r="O115" s="34"/>
      <c r="P115" s="34"/>
    </row>
    <row r="116" spans="1:16" s="11" customFormat="1" ht="18.600000000000001" customHeight="1">
      <c r="A116" s="5">
        <f t="shared" si="27"/>
        <v>16</v>
      </c>
      <c r="B116" s="33" t="s">
        <v>130</v>
      </c>
      <c r="C116" s="33">
        <v>1959</v>
      </c>
      <c r="D116" s="33">
        <v>2</v>
      </c>
      <c r="E116" s="33">
        <v>2</v>
      </c>
      <c r="F116" s="33">
        <v>2</v>
      </c>
      <c r="G116" s="44">
        <v>2022</v>
      </c>
      <c r="H116" s="98">
        <v>53</v>
      </c>
      <c r="I116" s="8">
        <v>230000</v>
      </c>
      <c r="J116" s="9">
        <f t="shared" si="26"/>
        <v>460000</v>
      </c>
      <c r="K116" s="9">
        <f t="shared" si="24"/>
        <v>414000</v>
      </c>
      <c r="L116" s="9">
        <f t="shared" si="25"/>
        <v>46000</v>
      </c>
      <c r="M116" s="9" t="s">
        <v>46</v>
      </c>
      <c r="N116" s="7" t="s">
        <v>129</v>
      </c>
      <c r="O116" s="34"/>
      <c r="P116" s="34"/>
    </row>
    <row r="117" spans="1:16" s="11" customFormat="1" ht="18.600000000000001" customHeight="1">
      <c r="A117" s="5">
        <f t="shared" si="27"/>
        <v>17</v>
      </c>
      <c r="B117" s="33" t="s">
        <v>141</v>
      </c>
      <c r="C117" s="33">
        <v>1958</v>
      </c>
      <c r="D117" s="7">
        <v>2</v>
      </c>
      <c r="E117" s="7">
        <v>2</v>
      </c>
      <c r="F117" s="7">
        <v>2</v>
      </c>
      <c r="G117" s="44">
        <v>2022</v>
      </c>
      <c r="H117" s="98">
        <v>48.62</v>
      </c>
      <c r="I117" s="8">
        <v>230000</v>
      </c>
      <c r="J117" s="9">
        <f t="shared" si="26"/>
        <v>460000</v>
      </c>
      <c r="K117" s="9">
        <f t="shared" si="24"/>
        <v>414000</v>
      </c>
      <c r="L117" s="9">
        <f t="shared" si="25"/>
        <v>46000</v>
      </c>
      <c r="M117" s="9" t="s">
        <v>46</v>
      </c>
      <c r="N117" s="7" t="s">
        <v>13</v>
      </c>
      <c r="O117" s="34"/>
      <c r="P117" s="34"/>
    </row>
    <row r="118" spans="1:16" s="11" customFormat="1" ht="18.600000000000001" customHeight="1">
      <c r="A118" s="5">
        <f t="shared" si="27"/>
        <v>18</v>
      </c>
      <c r="B118" s="33" t="s">
        <v>142</v>
      </c>
      <c r="C118" s="33">
        <v>1965</v>
      </c>
      <c r="D118" s="7">
        <v>2</v>
      </c>
      <c r="E118" s="7">
        <v>2</v>
      </c>
      <c r="F118" s="7">
        <v>2</v>
      </c>
      <c r="G118" s="44">
        <v>2022</v>
      </c>
      <c r="H118" s="98">
        <v>48.36</v>
      </c>
      <c r="I118" s="8">
        <v>230000</v>
      </c>
      <c r="J118" s="9">
        <f t="shared" si="26"/>
        <v>460000</v>
      </c>
      <c r="K118" s="9">
        <f t="shared" si="24"/>
        <v>414000</v>
      </c>
      <c r="L118" s="9">
        <f t="shared" si="25"/>
        <v>46000</v>
      </c>
      <c r="M118" s="9" t="s">
        <v>46</v>
      </c>
      <c r="N118" s="7" t="s">
        <v>13</v>
      </c>
      <c r="O118" s="34"/>
      <c r="P118" s="34"/>
    </row>
    <row r="119" spans="1:16" s="11" customFormat="1" ht="18.600000000000001" customHeight="1">
      <c r="A119" s="5">
        <f t="shared" si="27"/>
        <v>19</v>
      </c>
      <c r="B119" s="33" t="s">
        <v>143</v>
      </c>
      <c r="C119" s="33">
        <v>1961</v>
      </c>
      <c r="D119" s="7">
        <v>2</v>
      </c>
      <c r="E119" s="7">
        <v>2</v>
      </c>
      <c r="F119" s="7">
        <v>2</v>
      </c>
      <c r="G119" s="44">
        <v>2022</v>
      </c>
      <c r="H119" s="98">
        <v>48.4</v>
      </c>
      <c r="I119" s="8">
        <v>230000</v>
      </c>
      <c r="J119" s="9">
        <f t="shared" si="26"/>
        <v>460000</v>
      </c>
      <c r="K119" s="9">
        <f t="shared" si="24"/>
        <v>414000</v>
      </c>
      <c r="L119" s="9">
        <f t="shared" si="25"/>
        <v>46000</v>
      </c>
      <c r="M119" s="9" t="s">
        <v>46</v>
      </c>
      <c r="N119" s="7" t="s">
        <v>12</v>
      </c>
      <c r="O119" s="34"/>
      <c r="P119" s="34"/>
    </row>
    <row r="120" spans="1:16" s="11" customFormat="1" ht="18.600000000000001" customHeight="1">
      <c r="A120" s="5">
        <f t="shared" si="27"/>
        <v>20</v>
      </c>
      <c r="B120" s="33" t="s">
        <v>131</v>
      </c>
      <c r="C120" s="33">
        <v>1957</v>
      </c>
      <c r="D120" s="33">
        <v>2</v>
      </c>
      <c r="E120" s="33">
        <v>2</v>
      </c>
      <c r="F120" s="33">
        <v>2</v>
      </c>
      <c r="G120" s="44">
        <v>2022</v>
      </c>
      <c r="H120" s="98">
        <v>52.8</v>
      </c>
      <c r="I120" s="8">
        <v>230000</v>
      </c>
      <c r="J120" s="9">
        <f t="shared" si="26"/>
        <v>460000</v>
      </c>
      <c r="K120" s="9">
        <f t="shared" si="24"/>
        <v>414000</v>
      </c>
      <c r="L120" s="9">
        <f t="shared" si="25"/>
        <v>46000</v>
      </c>
      <c r="M120" s="9" t="s">
        <v>46</v>
      </c>
      <c r="N120" s="7" t="s">
        <v>129</v>
      </c>
      <c r="O120" s="34"/>
      <c r="P120" s="34"/>
    </row>
    <row r="121" spans="1:16" s="11" customFormat="1" ht="18" customHeight="1">
      <c r="A121" s="5">
        <f t="shared" si="27"/>
        <v>21</v>
      </c>
      <c r="B121" s="33" t="s">
        <v>132</v>
      </c>
      <c r="C121" s="33">
        <v>1957</v>
      </c>
      <c r="D121" s="33">
        <v>2</v>
      </c>
      <c r="E121" s="33">
        <v>2</v>
      </c>
      <c r="F121" s="33">
        <v>2</v>
      </c>
      <c r="G121" s="44">
        <v>2022</v>
      </c>
      <c r="H121" s="98">
        <v>52.5</v>
      </c>
      <c r="I121" s="8">
        <v>230000</v>
      </c>
      <c r="J121" s="9">
        <f t="shared" si="26"/>
        <v>460000</v>
      </c>
      <c r="K121" s="9">
        <f t="shared" si="24"/>
        <v>414000</v>
      </c>
      <c r="L121" s="9">
        <f t="shared" si="25"/>
        <v>46000</v>
      </c>
      <c r="M121" s="9" t="s">
        <v>46</v>
      </c>
      <c r="N121" s="7" t="s">
        <v>129</v>
      </c>
      <c r="O121" s="34"/>
      <c r="P121" s="34"/>
    </row>
    <row r="122" spans="1:16" s="11" customFormat="1" ht="18.600000000000001" customHeight="1">
      <c r="A122" s="5">
        <f t="shared" si="27"/>
        <v>22</v>
      </c>
      <c r="B122" s="33" t="s">
        <v>133</v>
      </c>
      <c r="C122" s="33">
        <v>1958</v>
      </c>
      <c r="D122" s="33">
        <v>2</v>
      </c>
      <c r="E122" s="33">
        <v>2</v>
      </c>
      <c r="F122" s="33">
        <v>2</v>
      </c>
      <c r="G122" s="44">
        <v>2022</v>
      </c>
      <c r="H122" s="98">
        <v>54.6</v>
      </c>
      <c r="I122" s="8">
        <v>230000</v>
      </c>
      <c r="J122" s="9">
        <f t="shared" si="26"/>
        <v>460000</v>
      </c>
      <c r="K122" s="9">
        <f t="shared" si="24"/>
        <v>414000</v>
      </c>
      <c r="L122" s="9">
        <f t="shared" si="25"/>
        <v>46000</v>
      </c>
      <c r="M122" s="9" t="s">
        <v>46</v>
      </c>
      <c r="N122" s="7" t="s">
        <v>129</v>
      </c>
      <c r="O122" s="34"/>
      <c r="P122" s="34"/>
    </row>
    <row r="123" spans="1:16" s="11" customFormat="1" ht="18" customHeight="1">
      <c r="A123" s="5">
        <f t="shared" si="27"/>
        <v>23</v>
      </c>
      <c r="B123" s="33" t="s">
        <v>134</v>
      </c>
      <c r="C123" s="33">
        <v>1959</v>
      </c>
      <c r="D123" s="33">
        <v>2</v>
      </c>
      <c r="E123" s="33">
        <v>2</v>
      </c>
      <c r="F123" s="33">
        <v>2</v>
      </c>
      <c r="G123" s="44">
        <v>2022</v>
      </c>
      <c r="H123" s="98">
        <v>55</v>
      </c>
      <c r="I123" s="8">
        <v>230000</v>
      </c>
      <c r="J123" s="9">
        <f t="shared" si="26"/>
        <v>460000</v>
      </c>
      <c r="K123" s="9">
        <f t="shared" si="24"/>
        <v>414000</v>
      </c>
      <c r="L123" s="9">
        <f t="shared" si="25"/>
        <v>46000</v>
      </c>
      <c r="M123" s="9" t="s">
        <v>46</v>
      </c>
      <c r="N123" s="7" t="s">
        <v>129</v>
      </c>
      <c r="O123" s="34"/>
      <c r="P123" s="34"/>
    </row>
    <row r="124" spans="1:16" s="54" customFormat="1" ht="18.600000000000001" customHeight="1">
      <c r="A124" s="72">
        <f t="shared" si="27"/>
        <v>24</v>
      </c>
      <c r="B124" s="73" t="s">
        <v>135</v>
      </c>
      <c r="C124" s="80">
        <v>1973</v>
      </c>
      <c r="D124" s="51">
        <v>2</v>
      </c>
      <c r="E124" s="51">
        <v>3</v>
      </c>
      <c r="F124" s="51">
        <v>3</v>
      </c>
      <c r="G124" s="44">
        <v>2022</v>
      </c>
      <c r="H124" s="100">
        <v>86.2</v>
      </c>
      <c r="I124" s="75">
        <v>230000</v>
      </c>
      <c r="J124" s="52">
        <f t="shared" si="26"/>
        <v>690000</v>
      </c>
      <c r="K124" s="52">
        <f t="shared" si="24"/>
        <v>621000</v>
      </c>
      <c r="L124" s="52">
        <f t="shared" si="25"/>
        <v>69000</v>
      </c>
      <c r="M124" s="52" t="s">
        <v>46</v>
      </c>
      <c r="N124" s="51" t="s">
        <v>14</v>
      </c>
      <c r="O124" s="53"/>
      <c r="P124" s="53"/>
    </row>
    <row r="125" spans="1:16" s="54" customFormat="1" ht="18.600000000000001" customHeight="1">
      <c r="A125" s="72">
        <f t="shared" si="27"/>
        <v>25</v>
      </c>
      <c r="B125" s="73" t="s">
        <v>136</v>
      </c>
      <c r="C125" s="80">
        <v>1964</v>
      </c>
      <c r="D125" s="51">
        <v>2</v>
      </c>
      <c r="E125" s="51">
        <v>2</v>
      </c>
      <c r="F125" s="51">
        <v>2</v>
      </c>
      <c r="G125" s="44">
        <v>2022</v>
      </c>
      <c r="H125" s="100">
        <v>110</v>
      </c>
      <c r="I125" s="75">
        <v>230000</v>
      </c>
      <c r="J125" s="52">
        <f t="shared" si="26"/>
        <v>460000</v>
      </c>
      <c r="K125" s="52">
        <f t="shared" si="24"/>
        <v>414000</v>
      </c>
      <c r="L125" s="52">
        <f t="shared" si="25"/>
        <v>46000</v>
      </c>
      <c r="M125" s="52" t="s">
        <v>46</v>
      </c>
      <c r="N125" s="51" t="s">
        <v>14</v>
      </c>
      <c r="O125" s="53"/>
      <c r="P125" s="53"/>
    </row>
    <row r="126" spans="1:16" s="25" customFormat="1" ht="18.600000000000001" customHeight="1">
      <c r="A126" s="87">
        <f t="shared" si="27"/>
        <v>26</v>
      </c>
      <c r="B126" s="56" t="s">
        <v>101</v>
      </c>
      <c r="C126" s="22">
        <v>1963</v>
      </c>
      <c r="D126" s="22">
        <v>2</v>
      </c>
      <c r="E126" s="22">
        <v>3</v>
      </c>
      <c r="F126" s="22">
        <v>3</v>
      </c>
      <c r="G126" s="44">
        <v>2022</v>
      </c>
      <c r="H126" s="45">
        <v>78.3</v>
      </c>
      <c r="I126" s="57">
        <v>230000</v>
      </c>
      <c r="J126" s="2">
        <f t="shared" si="26"/>
        <v>690000</v>
      </c>
      <c r="K126" s="23">
        <f t="shared" si="24"/>
        <v>621000</v>
      </c>
      <c r="L126" s="23">
        <f t="shared" si="25"/>
        <v>69000</v>
      </c>
      <c r="M126" s="23" t="s">
        <v>46</v>
      </c>
      <c r="N126" s="22" t="s">
        <v>14</v>
      </c>
      <c r="O126" s="43"/>
      <c r="P126" s="43"/>
    </row>
    <row r="127" spans="1:16" s="25" customFormat="1" ht="18.600000000000001" customHeight="1">
      <c r="A127" s="87">
        <f t="shared" si="27"/>
        <v>27</v>
      </c>
      <c r="B127" s="56" t="s">
        <v>137</v>
      </c>
      <c r="C127" s="22">
        <v>1975</v>
      </c>
      <c r="D127" s="22">
        <v>2</v>
      </c>
      <c r="E127" s="22">
        <v>2</v>
      </c>
      <c r="F127" s="22">
        <v>2</v>
      </c>
      <c r="G127" s="44">
        <v>2022</v>
      </c>
      <c r="H127" s="45">
        <v>57.4</v>
      </c>
      <c r="I127" s="57">
        <v>230000</v>
      </c>
      <c r="J127" s="2">
        <f t="shared" si="26"/>
        <v>460000</v>
      </c>
      <c r="K127" s="23">
        <f t="shared" si="24"/>
        <v>414000</v>
      </c>
      <c r="L127" s="23">
        <f t="shared" si="25"/>
        <v>46000</v>
      </c>
      <c r="M127" s="23" t="s">
        <v>46</v>
      </c>
      <c r="N127" s="22" t="s">
        <v>14</v>
      </c>
      <c r="O127" s="43"/>
      <c r="P127" s="43"/>
    </row>
    <row r="128" spans="1:16" s="54" customFormat="1" ht="18.600000000000001" customHeight="1">
      <c r="A128" s="72">
        <f t="shared" si="27"/>
        <v>28</v>
      </c>
      <c r="B128" s="78" t="s">
        <v>161</v>
      </c>
      <c r="C128" s="79">
        <v>1985</v>
      </c>
      <c r="D128" s="51">
        <v>2</v>
      </c>
      <c r="E128" s="51">
        <v>2</v>
      </c>
      <c r="F128" s="51">
        <v>2</v>
      </c>
      <c r="G128" s="44">
        <v>2022</v>
      </c>
      <c r="H128" s="100">
        <v>45</v>
      </c>
      <c r="I128" s="75">
        <v>230000</v>
      </c>
      <c r="J128" s="52">
        <f t="shared" si="26"/>
        <v>460000</v>
      </c>
      <c r="K128" s="52">
        <f t="shared" si="24"/>
        <v>414000</v>
      </c>
      <c r="L128" s="52">
        <f t="shared" si="25"/>
        <v>46000</v>
      </c>
      <c r="M128" s="52" t="s">
        <v>46</v>
      </c>
      <c r="N128" s="51" t="s">
        <v>14</v>
      </c>
      <c r="O128" s="53"/>
      <c r="P128" s="53"/>
    </row>
    <row r="129" spans="1:16" s="54" customFormat="1" ht="18.600000000000001" customHeight="1">
      <c r="A129" s="72">
        <f t="shared" si="27"/>
        <v>29</v>
      </c>
      <c r="B129" s="78" t="s">
        <v>139</v>
      </c>
      <c r="C129" s="79">
        <v>1985</v>
      </c>
      <c r="D129" s="51">
        <v>2</v>
      </c>
      <c r="E129" s="51">
        <v>2</v>
      </c>
      <c r="F129" s="51">
        <v>2</v>
      </c>
      <c r="G129" s="44">
        <v>2022</v>
      </c>
      <c r="H129" s="100">
        <v>47</v>
      </c>
      <c r="I129" s="75">
        <v>230000</v>
      </c>
      <c r="J129" s="52">
        <f t="shared" si="26"/>
        <v>460000</v>
      </c>
      <c r="K129" s="52">
        <f t="shared" si="24"/>
        <v>414000</v>
      </c>
      <c r="L129" s="52">
        <f t="shared" si="25"/>
        <v>46000</v>
      </c>
      <c r="M129" s="52" t="s">
        <v>46</v>
      </c>
      <c r="N129" s="51" t="s">
        <v>14</v>
      </c>
      <c r="O129" s="53"/>
      <c r="P129" s="53"/>
    </row>
    <row r="130" spans="1:16" s="25" customFormat="1" ht="18.600000000000001" customHeight="1">
      <c r="A130" s="20">
        <f t="shared" si="27"/>
        <v>30</v>
      </c>
      <c r="B130" s="58" t="s">
        <v>106</v>
      </c>
      <c r="C130" s="22">
        <v>1985</v>
      </c>
      <c r="D130" s="44">
        <v>3</v>
      </c>
      <c r="E130" s="44">
        <v>2</v>
      </c>
      <c r="F130" s="44">
        <v>2</v>
      </c>
      <c r="G130" s="44">
        <v>2022</v>
      </c>
      <c r="H130" s="45">
        <v>112</v>
      </c>
      <c r="I130" s="57">
        <v>220000</v>
      </c>
      <c r="J130" s="23">
        <f t="shared" si="26"/>
        <v>440000</v>
      </c>
      <c r="K130" s="23">
        <f t="shared" si="24"/>
        <v>396000</v>
      </c>
      <c r="L130" s="23">
        <f t="shared" si="25"/>
        <v>44000</v>
      </c>
      <c r="M130" s="22" t="s">
        <v>140</v>
      </c>
      <c r="N130" s="93" t="s">
        <v>22</v>
      </c>
      <c r="O130" s="43"/>
      <c r="P130" s="43"/>
    </row>
    <row r="131" spans="1:16" s="25" customFormat="1" ht="18" customHeight="1">
      <c r="A131" s="20">
        <f t="shared" si="27"/>
        <v>31</v>
      </c>
      <c r="B131" s="56" t="s">
        <v>164</v>
      </c>
      <c r="C131" s="44">
        <v>1959</v>
      </c>
      <c r="D131" s="44">
        <v>3</v>
      </c>
      <c r="E131" s="44">
        <v>3</v>
      </c>
      <c r="F131" s="44">
        <v>3</v>
      </c>
      <c r="G131" s="44">
        <v>2022</v>
      </c>
      <c r="H131" s="45">
        <v>732.1</v>
      </c>
      <c r="I131" s="8">
        <v>220000</v>
      </c>
      <c r="J131" s="9">
        <f>F131*I131</f>
        <v>660000</v>
      </c>
      <c r="K131" s="9">
        <f t="shared" si="24"/>
        <v>594000</v>
      </c>
      <c r="L131" s="9">
        <f t="shared" si="25"/>
        <v>66000</v>
      </c>
      <c r="M131" s="23" t="s">
        <v>46</v>
      </c>
      <c r="N131" s="22" t="s">
        <v>20</v>
      </c>
      <c r="O131" s="43"/>
      <c r="P131" s="43"/>
    </row>
    <row r="132" spans="1:16" s="11" customFormat="1" ht="18" customHeight="1">
      <c r="A132" s="5">
        <f t="shared" si="27"/>
        <v>32</v>
      </c>
      <c r="B132" s="6" t="s">
        <v>120</v>
      </c>
      <c r="C132" s="7">
        <v>1991</v>
      </c>
      <c r="D132" s="7">
        <v>3</v>
      </c>
      <c r="E132" s="7">
        <v>2</v>
      </c>
      <c r="F132" s="7">
        <v>2</v>
      </c>
      <c r="G132" s="44">
        <v>2022</v>
      </c>
      <c r="H132" s="98">
        <v>78.2</v>
      </c>
      <c r="I132" s="8">
        <v>220000</v>
      </c>
      <c r="J132" s="9">
        <f t="shared" si="26"/>
        <v>440000</v>
      </c>
      <c r="K132" s="9">
        <f t="shared" si="24"/>
        <v>396000</v>
      </c>
      <c r="L132" s="9">
        <f t="shared" si="25"/>
        <v>44000</v>
      </c>
      <c r="M132" s="9" t="s">
        <v>46</v>
      </c>
      <c r="N132" s="7" t="s">
        <v>12</v>
      </c>
      <c r="O132" s="34"/>
      <c r="P132" s="34"/>
    </row>
    <row r="133" spans="1:16" s="11" customFormat="1" ht="18.600000000000001" customHeight="1">
      <c r="A133" s="5">
        <f t="shared" si="27"/>
        <v>33</v>
      </c>
      <c r="B133" s="33" t="s">
        <v>144</v>
      </c>
      <c r="C133" s="7">
        <v>1992</v>
      </c>
      <c r="D133" s="7">
        <v>3</v>
      </c>
      <c r="E133" s="7">
        <v>3</v>
      </c>
      <c r="F133" s="7">
        <v>3</v>
      </c>
      <c r="G133" s="44">
        <v>2022</v>
      </c>
      <c r="H133" s="98">
        <v>732.3</v>
      </c>
      <c r="I133" s="8">
        <v>220000</v>
      </c>
      <c r="J133" s="9">
        <f t="shared" si="26"/>
        <v>660000</v>
      </c>
      <c r="K133" s="9">
        <f t="shared" si="24"/>
        <v>594000</v>
      </c>
      <c r="L133" s="9">
        <f t="shared" si="25"/>
        <v>66000</v>
      </c>
      <c r="M133" s="9" t="s">
        <v>46</v>
      </c>
      <c r="N133" s="7" t="s">
        <v>145</v>
      </c>
      <c r="O133" s="34"/>
      <c r="P133" s="34"/>
    </row>
    <row r="134" spans="1:16" s="25" customFormat="1" ht="18.600000000000001" customHeight="1">
      <c r="A134" s="20">
        <f t="shared" si="27"/>
        <v>34</v>
      </c>
      <c r="B134" s="56" t="s">
        <v>64</v>
      </c>
      <c r="C134" s="22">
        <v>1982</v>
      </c>
      <c r="D134" s="22">
        <v>5</v>
      </c>
      <c r="E134" s="22">
        <v>6</v>
      </c>
      <c r="F134" s="22">
        <v>6</v>
      </c>
      <c r="G134" s="44">
        <v>2022</v>
      </c>
      <c r="H134" s="45">
        <v>1510.8</v>
      </c>
      <c r="I134" s="57">
        <v>320140</v>
      </c>
      <c r="J134" s="23">
        <f t="shared" si="26"/>
        <v>1920840</v>
      </c>
      <c r="K134" s="23">
        <f t="shared" si="24"/>
        <v>1728756</v>
      </c>
      <c r="L134" s="23">
        <f t="shared" si="25"/>
        <v>192084</v>
      </c>
      <c r="M134" s="22" t="s">
        <v>140</v>
      </c>
      <c r="N134" s="22" t="s">
        <v>30</v>
      </c>
      <c r="O134" s="43"/>
      <c r="P134" s="43"/>
    </row>
    <row r="135" spans="1:16" s="25" customFormat="1" ht="18" customHeight="1">
      <c r="A135" s="20">
        <f t="shared" si="27"/>
        <v>35</v>
      </c>
      <c r="B135" s="58" t="s">
        <v>83</v>
      </c>
      <c r="C135" s="58">
        <v>1987</v>
      </c>
      <c r="D135" s="58">
        <v>5</v>
      </c>
      <c r="E135" s="58">
        <v>8</v>
      </c>
      <c r="F135" s="58">
        <v>8</v>
      </c>
      <c r="G135" s="44">
        <v>2022</v>
      </c>
      <c r="H135" s="45">
        <v>781.3</v>
      </c>
      <c r="I135" s="64">
        <v>320140</v>
      </c>
      <c r="J135" s="23">
        <f t="shared" si="26"/>
        <v>2561120</v>
      </c>
      <c r="K135" s="23">
        <f t="shared" si="24"/>
        <v>2305008</v>
      </c>
      <c r="L135" s="23">
        <f t="shared" si="25"/>
        <v>256112</v>
      </c>
      <c r="M135" s="22" t="s">
        <v>140</v>
      </c>
      <c r="N135" s="22" t="s">
        <v>116</v>
      </c>
      <c r="O135" s="43"/>
      <c r="P135" s="43"/>
    </row>
    <row r="136" spans="1:16" s="25" customFormat="1" ht="18" customHeight="1">
      <c r="A136" s="20">
        <f t="shared" si="27"/>
        <v>36</v>
      </c>
      <c r="B136" s="56" t="s">
        <v>104</v>
      </c>
      <c r="C136" s="44">
        <v>1985</v>
      </c>
      <c r="D136" s="44">
        <v>5</v>
      </c>
      <c r="E136" s="44">
        <v>11</v>
      </c>
      <c r="F136" s="44">
        <v>11</v>
      </c>
      <c r="G136" s="44">
        <v>2022</v>
      </c>
      <c r="H136" s="45">
        <v>1007.6</v>
      </c>
      <c r="I136" s="57">
        <v>320140</v>
      </c>
      <c r="J136" s="23">
        <f t="shared" si="26"/>
        <v>3521540</v>
      </c>
      <c r="K136" s="23">
        <f t="shared" si="24"/>
        <v>3169386</v>
      </c>
      <c r="L136" s="23">
        <f t="shared" si="25"/>
        <v>352154</v>
      </c>
      <c r="M136" s="22" t="s">
        <v>140</v>
      </c>
      <c r="N136" s="22" t="s">
        <v>105</v>
      </c>
      <c r="O136" s="43"/>
      <c r="P136" s="43"/>
    </row>
    <row r="137" spans="1:16" s="11" customFormat="1" ht="18" customHeight="1">
      <c r="A137" s="20">
        <f t="shared" si="27"/>
        <v>37</v>
      </c>
      <c r="B137" s="36" t="s">
        <v>63</v>
      </c>
      <c r="C137" s="39">
        <v>1973</v>
      </c>
      <c r="D137" s="36">
        <v>5</v>
      </c>
      <c r="E137" s="36">
        <v>4</v>
      </c>
      <c r="F137" s="36">
        <v>4</v>
      </c>
      <c r="G137" s="44">
        <v>2022</v>
      </c>
      <c r="H137" s="98">
        <v>1406.4</v>
      </c>
      <c r="I137" s="37">
        <v>320140</v>
      </c>
      <c r="J137" s="9">
        <f>F137*I137</f>
        <v>1280560</v>
      </c>
      <c r="K137" s="9">
        <f t="shared" ref="K137:K143" si="28">J137*0.9</f>
        <v>1152504</v>
      </c>
      <c r="L137" s="9">
        <f t="shared" ref="L137:L143" si="29">J137-K137</f>
        <v>128056</v>
      </c>
      <c r="M137" s="9" t="s">
        <v>46</v>
      </c>
      <c r="N137" s="7" t="s">
        <v>30</v>
      </c>
      <c r="O137" s="34"/>
      <c r="P137" s="34"/>
    </row>
    <row r="138" spans="1:16" s="90" customFormat="1" ht="18.600000000000001" customHeight="1">
      <c r="A138" s="20">
        <f>A47+1</f>
        <v>44</v>
      </c>
      <c r="B138" s="56" t="s">
        <v>237</v>
      </c>
      <c r="C138" s="44">
        <v>1967</v>
      </c>
      <c r="D138" s="44">
        <v>5</v>
      </c>
      <c r="E138" s="44">
        <v>4</v>
      </c>
      <c r="F138" s="44">
        <v>4</v>
      </c>
      <c r="G138" s="44">
        <v>2022</v>
      </c>
      <c r="H138" s="45">
        <v>221.5</v>
      </c>
      <c r="I138" s="57">
        <v>320140</v>
      </c>
      <c r="J138" s="23">
        <f t="shared" si="26"/>
        <v>1280560</v>
      </c>
      <c r="K138" s="23">
        <f t="shared" si="28"/>
        <v>1152504</v>
      </c>
      <c r="L138" s="23">
        <f t="shared" si="29"/>
        <v>128056</v>
      </c>
      <c r="M138" s="22" t="s">
        <v>181</v>
      </c>
      <c r="N138" s="22" t="s">
        <v>105</v>
      </c>
      <c r="O138" s="89" t="s">
        <v>229</v>
      </c>
      <c r="P138" s="89"/>
    </row>
    <row r="139" spans="1:16" s="25" customFormat="1" ht="18.600000000000001" customHeight="1">
      <c r="A139" s="20">
        <f t="shared" si="27"/>
        <v>45</v>
      </c>
      <c r="B139" s="58" t="s">
        <v>84</v>
      </c>
      <c r="C139" s="58">
        <v>1982</v>
      </c>
      <c r="D139" s="58">
        <v>5</v>
      </c>
      <c r="E139" s="58">
        <v>6</v>
      </c>
      <c r="F139" s="58">
        <v>6</v>
      </c>
      <c r="G139" s="44">
        <v>2022</v>
      </c>
      <c r="H139" s="45">
        <v>210.3</v>
      </c>
      <c r="I139" s="64">
        <v>320140</v>
      </c>
      <c r="J139" s="23">
        <f t="shared" si="26"/>
        <v>1920840</v>
      </c>
      <c r="K139" s="23">
        <f t="shared" si="28"/>
        <v>1728756</v>
      </c>
      <c r="L139" s="23">
        <f t="shared" si="29"/>
        <v>192084</v>
      </c>
      <c r="M139" s="22" t="s">
        <v>140</v>
      </c>
      <c r="N139" s="67" t="s">
        <v>85</v>
      </c>
      <c r="O139" s="43"/>
      <c r="P139" s="43"/>
    </row>
    <row r="140" spans="1:16" s="25" customFormat="1" ht="18.600000000000001" customHeight="1">
      <c r="A140" s="20">
        <f t="shared" si="27"/>
        <v>46</v>
      </c>
      <c r="B140" s="56" t="s">
        <v>175</v>
      </c>
      <c r="C140" s="44">
        <v>1972</v>
      </c>
      <c r="D140" s="44">
        <v>5</v>
      </c>
      <c r="E140" s="44">
        <v>11</v>
      </c>
      <c r="F140" s="44">
        <v>11</v>
      </c>
      <c r="G140" s="44">
        <v>2022</v>
      </c>
      <c r="H140" s="45">
        <v>1901.1</v>
      </c>
      <c r="I140" s="57">
        <v>320140</v>
      </c>
      <c r="J140" s="23">
        <f t="shared" si="26"/>
        <v>3521540</v>
      </c>
      <c r="K140" s="23">
        <f t="shared" si="28"/>
        <v>3169386</v>
      </c>
      <c r="L140" s="23">
        <f t="shared" si="29"/>
        <v>352154</v>
      </c>
      <c r="M140" s="23" t="s">
        <v>140</v>
      </c>
      <c r="N140" s="67" t="s">
        <v>113</v>
      </c>
      <c r="O140" s="43"/>
      <c r="P140" s="43"/>
    </row>
    <row r="141" spans="1:16" s="25" customFormat="1" ht="18" customHeight="1">
      <c r="A141" s="20">
        <f t="shared" si="27"/>
        <v>47</v>
      </c>
      <c r="B141" s="58" t="s">
        <v>86</v>
      </c>
      <c r="C141" s="58">
        <v>1973</v>
      </c>
      <c r="D141" s="58">
        <v>5</v>
      </c>
      <c r="E141" s="58">
        <v>6</v>
      </c>
      <c r="F141" s="58">
        <v>6</v>
      </c>
      <c r="G141" s="44">
        <v>2022</v>
      </c>
      <c r="H141" s="45">
        <v>442.3</v>
      </c>
      <c r="I141" s="64">
        <v>320140</v>
      </c>
      <c r="J141" s="23">
        <f t="shared" si="26"/>
        <v>1920840</v>
      </c>
      <c r="K141" s="23">
        <f t="shared" si="28"/>
        <v>1728756</v>
      </c>
      <c r="L141" s="23">
        <f t="shared" si="29"/>
        <v>192084</v>
      </c>
      <c r="M141" s="23" t="s">
        <v>46</v>
      </c>
      <c r="N141" s="22" t="s">
        <v>30</v>
      </c>
      <c r="O141" s="43"/>
      <c r="P141" s="43"/>
    </row>
    <row r="142" spans="1:16" s="25" customFormat="1" ht="18.600000000000001" customHeight="1">
      <c r="A142" s="20">
        <f t="shared" si="27"/>
        <v>48</v>
      </c>
      <c r="B142" s="56" t="s">
        <v>219</v>
      </c>
      <c r="C142" s="44">
        <v>1984</v>
      </c>
      <c r="D142" s="44">
        <v>5</v>
      </c>
      <c r="E142" s="44">
        <v>5</v>
      </c>
      <c r="F142" s="44">
        <v>5</v>
      </c>
      <c r="G142" s="44">
        <v>2022</v>
      </c>
      <c r="H142" s="45">
        <v>472.6</v>
      </c>
      <c r="I142" s="57">
        <v>320140</v>
      </c>
      <c r="J142" s="23">
        <f t="shared" si="26"/>
        <v>1600700</v>
      </c>
      <c r="K142" s="23">
        <f t="shared" si="28"/>
        <v>1440630</v>
      </c>
      <c r="L142" s="23">
        <f t="shared" si="29"/>
        <v>160070</v>
      </c>
      <c r="M142" s="22" t="s">
        <v>140</v>
      </c>
      <c r="N142" s="22" t="s">
        <v>22</v>
      </c>
      <c r="O142" s="43"/>
      <c r="P142" s="43"/>
    </row>
    <row r="143" spans="1:16" s="25" customFormat="1" ht="18.600000000000001" customHeight="1">
      <c r="A143" s="87"/>
      <c r="B143" s="1"/>
      <c r="C143" s="12"/>
      <c r="D143" s="12"/>
      <c r="E143" s="12"/>
      <c r="F143" s="12"/>
      <c r="G143" s="44"/>
      <c r="H143" s="46"/>
      <c r="I143" s="8"/>
      <c r="J143" s="9">
        <f>SUM(J101:J142)</f>
        <v>36218540</v>
      </c>
      <c r="K143" s="9">
        <f t="shared" si="28"/>
        <v>32596686</v>
      </c>
      <c r="L143" s="9">
        <f t="shared" si="29"/>
        <v>3621854</v>
      </c>
      <c r="M143" s="40"/>
      <c r="N143" s="14"/>
      <c r="O143" s="3"/>
      <c r="P143" s="3"/>
    </row>
    <row r="145" spans="1:16" ht="18.600000000000001" customHeight="1">
      <c r="B145" s="55">
        <v>2023</v>
      </c>
    </row>
    <row r="146" spans="1:16" s="11" customFormat="1" ht="18.600000000000001" customHeight="1">
      <c r="A146" s="33"/>
      <c r="B146" s="6" t="s">
        <v>221</v>
      </c>
      <c r="C146" s="33">
        <v>1956</v>
      </c>
      <c r="D146" s="33">
        <v>2</v>
      </c>
      <c r="E146" s="33">
        <v>1</v>
      </c>
      <c r="F146" s="33">
        <v>1</v>
      </c>
      <c r="G146" s="33">
        <v>2023</v>
      </c>
      <c r="H146" s="98">
        <v>33.6</v>
      </c>
      <c r="I146" s="8">
        <v>230000</v>
      </c>
      <c r="J146" s="9">
        <f t="shared" ref="J146:J151" si="30">F146*I146</f>
        <v>230000</v>
      </c>
      <c r="K146" s="9">
        <f t="shared" ref="K146:K151" si="31">J146*0.9</f>
        <v>207000</v>
      </c>
      <c r="L146" s="9">
        <f t="shared" ref="L146:L151" si="32">J146-K146</f>
        <v>23000</v>
      </c>
      <c r="M146" s="108" t="s">
        <v>184</v>
      </c>
      <c r="N146" s="7" t="s">
        <v>20</v>
      </c>
      <c r="O146" s="34"/>
      <c r="P146" s="34"/>
    </row>
    <row r="147" spans="1:16" s="11" customFormat="1" ht="18.600000000000001" customHeight="1">
      <c r="A147" s="33"/>
      <c r="B147" s="6" t="s">
        <v>222</v>
      </c>
      <c r="C147" s="33">
        <v>1973</v>
      </c>
      <c r="D147" s="33">
        <v>2</v>
      </c>
      <c r="E147" s="33">
        <v>2</v>
      </c>
      <c r="F147" s="33">
        <v>2</v>
      </c>
      <c r="G147" s="33">
        <v>2023</v>
      </c>
      <c r="H147" s="98">
        <v>46.2</v>
      </c>
      <c r="I147" s="8">
        <v>230000</v>
      </c>
      <c r="J147" s="9">
        <f t="shared" si="30"/>
        <v>460000</v>
      </c>
      <c r="K147" s="9">
        <f t="shared" si="31"/>
        <v>414000</v>
      </c>
      <c r="L147" s="9">
        <f t="shared" si="32"/>
        <v>46000</v>
      </c>
      <c r="M147" s="108" t="s">
        <v>184</v>
      </c>
      <c r="N147" s="7" t="s">
        <v>244</v>
      </c>
      <c r="O147" s="34"/>
      <c r="P147" s="34"/>
    </row>
    <row r="148" spans="1:16" s="11" customFormat="1" ht="15.75">
      <c r="A148" s="33"/>
      <c r="B148" s="6" t="s">
        <v>173</v>
      </c>
      <c r="C148" s="33">
        <v>1956</v>
      </c>
      <c r="D148" s="33">
        <v>2</v>
      </c>
      <c r="E148" s="33">
        <v>1</v>
      </c>
      <c r="F148" s="33">
        <v>1</v>
      </c>
      <c r="G148" s="33">
        <v>2023</v>
      </c>
      <c r="H148" s="98">
        <v>34.1</v>
      </c>
      <c r="I148" s="8">
        <v>230000</v>
      </c>
      <c r="J148" s="9">
        <f t="shared" si="30"/>
        <v>230000</v>
      </c>
      <c r="K148" s="9">
        <f t="shared" si="31"/>
        <v>207000</v>
      </c>
      <c r="L148" s="9">
        <f t="shared" si="32"/>
        <v>23000</v>
      </c>
      <c r="M148" s="114" t="s">
        <v>140</v>
      </c>
      <c r="N148" s="7" t="s">
        <v>20</v>
      </c>
      <c r="O148" s="34"/>
      <c r="P148" s="34"/>
    </row>
    <row r="149" spans="1:16" s="11" customFormat="1" ht="18.600000000000001" customHeight="1">
      <c r="A149" s="33"/>
      <c r="B149" s="6" t="s">
        <v>220</v>
      </c>
      <c r="C149" s="33">
        <v>1972</v>
      </c>
      <c r="D149" s="33">
        <v>2</v>
      </c>
      <c r="E149" s="33">
        <v>2</v>
      </c>
      <c r="F149" s="33">
        <v>2</v>
      </c>
      <c r="G149" s="33">
        <v>2023</v>
      </c>
      <c r="H149" s="98">
        <v>57.6</v>
      </c>
      <c r="I149" s="8">
        <v>230000</v>
      </c>
      <c r="J149" s="9">
        <f t="shared" si="30"/>
        <v>460000</v>
      </c>
      <c r="K149" s="9">
        <f t="shared" si="31"/>
        <v>414000</v>
      </c>
      <c r="L149" s="9">
        <f t="shared" si="32"/>
        <v>46000</v>
      </c>
      <c r="M149" s="108" t="s">
        <v>140</v>
      </c>
      <c r="N149" s="7" t="s">
        <v>22</v>
      </c>
      <c r="O149" s="34"/>
      <c r="P149" s="34"/>
    </row>
    <row r="150" spans="1:16" s="11" customFormat="1" ht="18" customHeight="1">
      <c r="A150" s="33"/>
      <c r="B150" s="6" t="s">
        <v>218</v>
      </c>
      <c r="C150" s="33">
        <v>1957</v>
      </c>
      <c r="D150" s="33">
        <v>2</v>
      </c>
      <c r="E150" s="33">
        <v>2</v>
      </c>
      <c r="F150" s="33">
        <v>2</v>
      </c>
      <c r="G150" s="33">
        <v>2023</v>
      </c>
      <c r="H150" s="98">
        <v>57.2</v>
      </c>
      <c r="I150" s="8">
        <v>230000</v>
      </c>
      <c r="J150" s="9">
        <f t="shared" si="30"/>
        <v>460000</v>
      </c>
      <c r="K150" s="9">
        <f t="shared" si="31"/>
        <v>414000</v>
      </c>
      <c r="L150" s="9">
        <f t="shared" si="32"/>
        <v>46000</v>
      </c>
      <c r="M150" s="7" t="s">
        <v>140</v>
      </c>
      <c r="N150" s="7" t="s">
        <v>20</v>
      </c>
      <c r="O150" s="34"/>
      <c r="P150" s="34"/>
    </row>
    <row r="151" spans="1:16" s="11" customFormat="1" ht="15.75">
      <c r="A151" s="33"/>
      <c r="B151" s="6" t="s">
        <v>180</v>
      </c>
      <c r="C151" s="33">
        <v>1956</v>
      </c>
      <c r="D151" s="33">
        <v>2</v>
      </c>
      <c r="E151" s="33">
        <v>1</v>
      </c>
      <c r="F151" s="33">
        <v>1</v>
      </c>
      <c r="G151" s="33">
        <v>2023</v>
      </c>
      <c r="H151" s="98">
        <v>32.5</v>
      </c>
      <c r="I151" s="8">
        <v>230000</v>
      </c>
      <c r="J151" s="9">
        <f t="shared" si="30"/>
        <v>230000</v>
      </c>
      <c r="K151" s="9">
        <f t="shared" si="31"/>
        <v>207000</v>
      </c>
      <c r="L151" s="9">
        <f t="shared" si="32"/>
        <v>23000</v>
      </c>
      <c r="M151" s="114" t="s">
        <v>140</v>
      </c>
      <c r="N151" s="7" t="s">
        <v>20</v>
      </c>
      <c r="O151" s="34"/>
      <c r="P151" s="34"/>
    </row>
    <row r="152" spans="1:16" s="11" customFormat="1" ht="18.600000000000001" customHeight="1">
      <c r="A152" s="33"/>
      <c r="B152" s="6" t="s">
        <v>169</v>
      </c>
      <c r="C152" s="33">
        <v>1966</v>
      </c>
      <c r="D152" s="33">
        <v>2</v>
      </c>
      <c r="E152" s="33">
        <v>1</v>
      </c>
      <c r="F152" s="33">
        <v>1</v>
      </c>
      <c r="G152" s="33">
        <v>2023</v>
      </c>
      <c r="H152" s="98">
        <v>26.3</v>
      </c>
      <c r="I152" s="8">
        <v>230000</v>
      </c>
      <c r="J152" s="9">
        <f t="shared" ref="J152:J157" si="33">F152*I152</f>
        <v>230000</v>
      </c>
      <c r="K152" s="9">
        <f t="shared" ref="K152:K157" si="34">J152*0.9</f>
        <v>207000</v>
      </c>
      <c r="L152" s="9">
        <f t="shared" ref="L152:L157" si="35">J152-K152</f>
        <v>23000</v>
      </c>
      <c r="M152" s="114" t="s">
        <v>46</v>
      </c>
      <c r="N152" s="7" t="s">
        <v>18</v>
      </c>
      <c r="O152" s="34"/>
      <c r="P152" s="34"/>
    </row>
    <row r="153" spans="1:16" s="11" customFormat="1" ht="18.600000000000001" customHeight="1">
      <c r="A153" s="33"/>
      <c r="B153" s="6" t="s">
        <v>217</v>
      </c>
      <c r="C153" s="33">
        <v>1956</v>
      </c>
      <c r="D153" s="33">
        <v>2</v>
      </c>
      <c r="E153" s="33">
        <v>1</v>
      </c>
      <c r="F153" s="33">
        <v>1</v>
      </c>
      <c r="G153" s="33">
        <v>2023</v>
      </c>
      <c r="H153" s="98">
        <v>43</v>
      </c>
      <c r="I153" s="8">
        <v>230000</v>
      </c>
      <c r="J153" s="9">
        <f t="shared" si="33"/>
        <v>230000</v>
      </c>
      <c r="K153" s="9">
        <f t="shared" si="34"/>
        <v>207000</v>
      </c>
      <c r="L153" s="9">
        <f t="shared" si="35"/>
        <v>23000</v>
      </c>
      <c r="M153" s="108" t="s">
        <v>184</v>
      </c>
      <c r="N153" s="7" t="s">
        <v>20</v>
      </c>
      <c r="O153" s="34"/>
      <c r="P153" s="34"/>
    </row>
    <row r="154" spans="1:16" ht="18.600000000000001" customHeight="1">
      <c r="A154" s="12"/>
      <c r="B154" s="12" t="s">
        <v>194</v>
      </c>
      <c r="C154" s="12">
        <v>1959</v>
      </c>
      <c r="D154" s="12">
        <v>2</v>
      </c>
      <c r="E154" s="12">
        <v>2</v>
      </c>
      <c r="F154" s="12">
        <v>2</v>
      </c>
      <c r="G154" s="33">
        <v>2023</v>
      </c>
      <c r="H154" s="99">
        <v>48.4</v>
      </c>
      <c r="I154" s="29">
        <v>230000</v>
      </c>
      <c r="J154" s="50">
        <f t="shared" si="33"/>
        <v>460000</v>
      </c>
      <c r="K154" s="50">
        <f t="shared" si="34"/>
        <v>414000</v>
      </c>
      <c r="L154" s="50">
        <f t="shared" si="35"/>
        <v>46000</v>
      </c>
      <c r="M154" s="103" t="s">
        <v>46</v>
      </c>
      <c r="N154" s="7" t="s">
        <v>12</v>
      </c>
    </row>
    <row r="155" spans="1:16" ht="18.600000000000001" customHeight="1">
      <c r="A155" s="12"/>
      <c r="B155" s="12" t="s">
        <v>195</v>
      </c>
      <c r="C155" s="12">
        <v>1959</v>
      </c>
      <c r="D155" s="12">
        <v>2</v>
      </c>
      <c r="E155" s="12">
        <v>3</v>
      </c>
      <c r="F155" s="12">
        <v>3</v>
      </c>
      <c r="G155" s="33">
        <v>2023</v>
      </c>
      <c r="H155" s="99">
        <v>73.5</v>
      </c>
      <c r="I155" s="29">
        <v>230000</v>
      </c>
      <c r="J155" s="50">
        <f t="shared" si="33"/>
        <v>690000</v>
      </c>
      <c r="K155" s="50">
        <f t="shared" si="34"/>
        <v>621000</v>
      </c>
      <c r="L155" s="50">
        <f t="shared" si="35"/>
        <v>69000</v>
      </c>
      <c r="M155" s="103" t="s">
        <v>140</v>
      </c>
      <c r="N155" s="7" t="s">
        <v>12</v>
      </c>
    </row>
    <row r="156" spans="1:16" ht="18.600000000000001" customHeight="1">
      <c r="A156" s="12"/>
      <c r="B156" s="12" t="s">
        <v>196</v>
      </c>
      <c r="C156" s="12">
        <v>1959</v>
      </c>
      <c r="D156" s="12">
        <v>2</v>
      </c>
      <c r="E156" s="12">
        <v>3</v>
      </c>
      <c r="F156" s="12">
        <v>3</v>
      </c>
      <c r="G156" s="33">
        <v>2023</v>
      </c>
      <c r="H156" s="112">
        <v>80</v>
      </c>
      <c r="I156" s="29">
        <v>230000</v>
      </c>
      <c r="J156" s="50">
        <f t="shared" si="33"/>
        <v>690000</v>
      </c>
      <c r="K156" s="50">
        <f t="shared" si="34"/>
        <v>621000</v>
      </c>
      <c r="L156" s="50">
        <f t="shared" si="35"/>
        <v>69000</v>
      </c>
      <c r="M156" s="103" t="s">
        <v>140</v>
      </c>
      <c r="N156" s="7" t="s">
        <v>129</v>
      </c>
    </row>
    <row r="157" spans="1:16" ht="18.600000000000001" customHeight="1">
      <c r="A157" s="12"/>
      <c r="B157" s="12" t="s">
        <v>202</v>
      </c>
      <c r="C157" s="12">
        <v>1959</v>
      </c>
      <c r="D157" s="12">
        <v>2</v>
      </c>
      <c r="E157" s="12">
        <v>2</v>
      </c>
      <c r="F157" s="12">
        <v>2</v>
      </c>
      <c r="G157" s="33">
        <v>2023</v>
      </c>
      <c r="H157" s="99">
        <v>53.7</v>
      </c>
      <c r="I157" s="29">
        <v>230000</v>
      </c>
      <c r="J157" s="50">
        <f t="shared" si="33"/>
        <v>460000</v>
      </c>
      <c r="K157" s="50">
        <f t="shared" si="34"/>
        <v>414000</v>
      </c>
      <c r="L157" s="50">
        <f t="shared" si="35"/>
        <v>46000</v>
      </c>
      <c r="M157" s="104" t="s">
        <v>181</v>
      </c>
      <c r="N157" s="14" t="s">
        <v>13</v>
      </c>
    </row>
    <row r="158" spans="1:16" ht="18.600000000000001" customHeight="1">
      <c r="B158" s="59" t="s">
        <v>227</v>
      </c>
      <c r="C158" s="12" t="s">
        <v>146</v>
      </c>
      <c r="D158" s="12">
        <v>2</v>
      </c>
      <c r="E158" s="12">
        <v>2</v>
      </c>
      <c r="F158" s="12">
        <v>2</v>
      </c>
      <c r="G158" s="33">
        <v>2023</v>
      </c>
      <c r="H158" s="46">
        <v>54.8</v>
      </c>
      <c r="I158" s="29">
        <v>230000</v>
      </c>
      <c r="J158" s="50">
        <f>F158*I158</f>
        <v>460000</v>
      </c>
      <c r="K158" s="50">
        <f>J158*0.9</f>
        <v>414000</v>
      </c>
      <c r="L158" s="50">
        <f>J158-K158</f>
        <v>46000</v>
      </c>
      <c r="M158" s="104" t="s">
        <v>181</v>
      </c>
      <c r="N158" s="7" t="s">
        <v>129</v>
      </c>
    </row>
    <row r="159" spans="1:16" ht="18.600000000000001" customHeight="1">
      <c r="A159" s="12"/>
      <c r="B159" s="59" t="s">
        <v>208</v>
      </c>
      <c r="C159" s="12">
        <v>1959</v>
      </c>
      <c r="D159" s="12">
        <v>2</v>
      </c>
      <c r="E159" s="12">
        <v>3</v>
      </c>
      <c r="F159" s="12">
        <v>3</v>
      </c>
      <c r="G159" s="33">
        <v>2023</v>
      </c>
      <c r="H159" s="109">
        <v>67.400000000000006</v>
      </c>
      <c r="I159" s="29">
        <v>230000</v>
      </c>
      <c r="J159" s="50">
        <f t="shared" ref="J159:J166" si="36">F159*I159</f>
        <v>690000</v>
      </c>
      <c r="K159" s="50">
        <f t="shared" ref="K159:K166" si="37">J159*0.9</f>
        <v>621000</v>
      </c>
      <c r="L159" s="50">
        <f t="shared" ref="L159:L166" si="38">J159-K159</f>
        <v>69000</v>
      </c>
      <c r="M159" s="103" t="s">
        <v>46</v>
      </c>
      <c r="N159" s="7" t="s">
        <v>129</v>
      </c>
    </row>
    <row r="160" spans="1:16" s="19" customFormat="1" ht="18.600000000000001" customHeight="1">
      <c r="A160" s="16"/>
      <c r="B160" s="86" t="s">
        <v>186</v>
      </c>
      <c r="C160" s="48">
        <v>1959</v>
      </c>
      <c r="D160" s="16">
        <v>2</v>
      </c>
      <c r="E160" s="16">
        <v>1</v>
      </c>
      <c r="F160" s="16">
        <v>1</v>
      </c>
      <c r="G160" s="33">
        <v>2023</v>
      </c>
      <c r="H160" s="120">
        <v>59</v>
      </c>
      <c r="I160" s="61">
        <v>230000</v>
      </c>
      <c r="J160" s="48">
        <f t="shared" si="36"/>
        <v>230000</v>
      </c>
      <c r="K160" s="48">
        <f t="shared" si="37"/>
        <v>207000</v>
      </c>
      <c r="L160" s="48">
        <f t="shared" si="38"/>
        <v>23000</v>
      </c>
      <c r="M160" s="105" t="s">
        <v>46</v>
      </c>
      <c r="N160" s="17" t="s">
        <v>244</v>
      </c>
      <c r="O160" s="3"/>
      <c r="P160" s="60"/>
    </row>
    <row r="161" spans="1:16" ht="18.600000000000001" customHeight="1">
      <c r="A161" s="12"/>
      <c r="B161" s="59" t="s">
        <v>187</v>
      </c>
      <c r="C161" s="12">
        <v>1963</v>
      </c>
      <c r="D161" s="12">
        <v>2</v>
      </c>
      <c r="E161" s="12">
        <v>2</v>
      </c>
      <c r="F161" s="12">
        <v>2</v>
      </c>
      <c r="G161" s="33">
        <v>2023</v>
      </c>
      <c r="H161" s="46">
        <v>50.8</v>
      </c>
      <c r="I161" s="29">
        <v>230000</v>
      </c>
      <c r="J161" s="50">
        <f t="shared" si="36"/>
        <v>460000</v>
      </c>
      <c r="K161" s="50">
        <f t="shared" si="37"/>
        <v>414000</v>
      </c>
      <c r="L161" s="50">
        <f t="shared" si="38"/>
        <v>46000</v>
      </c>
      <c r="M161" s="103" t="s">
        <v>46</v>
      </c>
      <c r="N161" s="17" t="s">
        <v>244</v>
      </c>
    </row>
    <row r="162" spans="1:16" ht="18.600000000000001" customHeight="1">
      <c r="A162" s="12"/>
      <c r="B162" s="12" t="s">
        <v>188</v>
      </c>
      <c r="C162" s="12">
        <v>1963</v>
      </c>
      <c r="D162" s="12">
        <v>2</v>
      </c>
      <c r="E162" s="12">
        <v>2</v>
      </c>
      <c r="F162" s="12">
        <v>2</v>
      </c>
      <c r="G162" s="33">
        <v>2023</v>
      </c>
      <c r="H162" s="46">
        <v>57.5</v>
      </c>
      <c r="I162" s="29">
        <v>230000</v>
      </c>
      <c r="J162" s="50">
        <f t="shared" si="36"/>
        <v>460000</v>
      </c>
      <c r="K162" s="50">
        <f t="shared" si="37"/>
        <v>414000</v>
      </c>
      <c r="L162" s="50">
        <f t="shared" si="38"/>
        <v>46000</v>
      </c>
      <c r="M162" s="103" t="s">
        <v>46</v>
      </c>
      <c r="N162" s="17" t="s">
        <v>244</v>
      </c>
    </row>
    <row r="163" spans="1:16" s="54" customFormat="1" ht="33" customHeight="1">
      <c r="A163" s="74"/>
      <c r="B163" s="85" t="s">
        <v>189</v>
      </c>
      <c r="C163" s="83">
        <v>1965</v>
      </c>
      <c r="D163" s="74">
        <v>2</v>
      </c>
      <c r="E163" s="74">
        <v>2</v>
      </c>
      <c r="F163" s="74">
        <v>2</v>
      </c>
      <c r="G163" s="33">
        <v>2023</v>
      </c>
      <c r="H163" s="100">
        <v>209</v>
      </c>
      <c r="I163" s="75">
        <v>230000</v>
      </c>
      <c r="J163" s="52">
        <f t="shared" si="36"/>
        <v>460000</v>
      </c>
      <c r="K163" s="52">
        <f t="shared" si="37"/>
        <v>414000</v>
      </c>
      <c r="L163" s="52">
        <f t="shared" si="38"/>
        <v>46000</v>
      </c>
      <c r="M163" s="106" t="s">
        <v>46</v>
      </c>
      <c r="N163" s="17" t="s">
        <v>244</v>
      </c>
      <c r="O163" s="3"/>
      <c r="P163" s="53"/>
    </row>
    <row r="164" spans="1:16" s="54" customFormat="1" ht="31.5">
      <c r="A164" s="74"/>
      <c r="B164" s="85" t="s">
        <v>190</v>
      </c>
      <c r="C164" s="74">
        <v>1966</v>
      </c>
      <c r="D164" s="74">
        <v>2</v>
      </c>
      <c r="E164" s="74">
        <v>2</v>
      </c>
      <c r="F164" s="74">
        <v>2</v>
      </c>
      <c r="G164" s="33">
        <v>2023</v>
      </c>
      <c r="H164" s="100">
        <v>255</v>
      </c>
      <c r="I164" s="75">
        <v>230000</v>
      </c>
      <c r="J164" s="52">
        <f t="shared" si="36"/>
        <v>460000</v>
      </c>
      <c r="K164" s="52">
        <f t="shared" si="37"/>
        <v>414000</v>
      </c>
      <c r="L164" s="52">
        <f t="shared" si="38"/>
        <v>46000</v>
      </c>
      <c r="M164" s="106" t="s">
        <v>46</v>
      </c>
      <c r="N164" s="17" t="s">
        <v>244</v>
      </c>
      <c r="O164" s="53"/>
      <c r="P164" s="53"/>
    </row>
    <row r="165" spans="1:16" s="11" customFormat="1" ht="18.600000000000001" customHeight="1">
      <c r="A165" s="33"/>
      <c r="B165" s="6" t="s">
        <v>245</v>
      </c>
      <c r="C165" s="33">
        <v>1989</v>
      </c>
      <c r="D165" s="33">
        <v>3</v>
      </c>
      <c r="E165" s="33">
        <v>2</v>
      </c>
      <c r="F165" s="33">
        <v>2</v>
      </c>
      <c r="G165" s="33">
        <v>2023</v>
      </c>
      <c r="H165" s="98">
        <v>47.5</v>
      </c>
      <c r="I165" s="8">
        <v>220000</v>
      </c>
      <c r="J165" s="9">
        <f t="shared" si="36"/>
        <v>440000</v>
      </c>
      <c r="K165" s="9">
        <f t="shared" si="37"/>
        <v>396000</v>
      </c>
      <c r="L165" s="9">
        <f t="shared" si="38"/>
        <v>44000</v>
      </c>
      <c r="M165" s="108" t="s">
        <v>140</v>
      </c>
      <c r="N165" s="7" t="s">
        <v>116</v>
      </c>
      <c r="O165" s="34"/>
      <c r="P165" s="34"/>
    </row>
    <row r="166" spans="1:16" s="11" customFormat="1" ht="18" customHeight="1">
      <c r="A166" s="33"/>
      <c r="B166" s="6" t="s">
        <v>213</v>
      </c>
      <c r="C166" s="33">
        <v>1997</v>
      </c>
      <c r="D166" s="33">
        <v>3</v>
      </c>
      <c r="E166" s="33">
        <v>1</v>
      </c>
      <c r="F166" s="33">
        <v>1</v>
      </c>
      <c r="G166" s="33">
        <v>2023</v>
      </c>
      <c r="H166" s="98">
        <v>294.7</v>
      </c>
      <c r="I166" s="8">
        <v>220000</v>
      </c>
      <c r="J166" s="9">
        <f t="shared" si="36"/>
        <v>220000</v>
      </c>
      <c r="K166" s="9">
        <f t="shared" si="37"/>
        <v>198000</v>
      </c>
      <c r="L166" s="9">
        <f t="shared" si="38"/>
        <v>22000</v>
      </c>
      <c r="M166" s="114" t="s">
        <v>140</v>
      </c>
      <c r="N166" s="7" t="s">
        <v>244</v>
      </c>
      <c r="O166" s="34"/>
      <c r="P166" s="34"/>
    </row>
    <row r="167" spans="1:16" s="11" customFormat="1" ht="18.600000000000001" customHeight="1">
      <c r="A167" s="33"/>
      <c r="B167" s="6" t="s">
        <v>216</v>
      </c>
      <c r="C167" s="33">
        <v>1987</v>
      </c>
      <c r="D167" s="33">
        <v>3</v>
      </c>
      <c r="E167" s="33">
        <v>2</v>
      </c>
      <c r="F167" s="33">
        <v>2</v>
      </c>
      <c r="G167" s="33">
        <v>2023</v>
      </c>
      <c r="H167" s="98">
        <v>86.8</v>
      </c>
      <c r="I167" s="8">
        <v>220000</v>
      </c>
      <c r="J167" s="9">
        <f t="shared" ref="J167:J172" si="39">F167*I167</f>
        <v>440000</v>
      </c>
      <c r="K167" s="9">
        <f>J167*0.9</f>
        <v>396000</v>
      </c>
      <c r="L167" s="9">
        <f>J167-K167</f>
        <v>44000</v>
      </c>
      <c r="M167" s="114" t="s">
        <v>140</v>
      </c>
      <c r="N167" s="7" t="s">
        <v>244</v>
      </c>
      <c r="O167" s="34"/>
      <c r="P167" s="34"/>
    </row>
    <row r="168" spans="1:16" s="11" customFormat="1" ht="20.25" customHeight="1">
      <c r="A168" s="33"/>
      <c r="B168" s="6" t="s">
        <v>246</v>
      </c>
      <c r="C168" s="33">
        <v>1961</v>
      </c>
      <c r="D168" s="33">
        <v>3</v>
      </c>
      <c r="E168" s="33">
        <v>3</v>
      </c>
      <c r="F168" s="33">
        <v>3</v>
      </c>
      <c r="G168" s="33">
        <v>2023</v>
      </c>
      <c r="H168" s="98">
        <v>98.7</v>
      </c>
      <c r="I168" s="8">
        <v>220000</v>
      </c>
      <c r="J168" s="9">
        <f t="shared" si="39"/>
        <v>660000</v>
      </c>
      <c r="K168" s="9">
        <f>J168*0.9</f>
        <v>594000</v>
      </c>
      <c r="L168" s="9">
        <f>J168-K168</f>
        <v>66000</v>
      </c>
      <c r="M168" s="114" t="s">
        <v>46</v>
      </c>
      <c r="N168" s="7" t="s">
        <v>20</v>
      </c>
      <c r="O168" s="34"/>
      <c r="P168" s="34"/>
    </row>
    <row r="169" spans="1:16" s="11" customFormat="1" ht="20.25" customHeight="1">
      <c r="A169" s="33"/>
      <c r="B169" s="6" t="s">
        <v>224</v>
      </c>
      <c r="C169" s="33">
        <v>1960</v>
      </c>
      <c r="D169" s="33">
        <v>3</v>
      </c>
      <c r="E169" s="33">
        <v>3</v>
      </c>
      <c r="F169" s="33">
        <v>3</v>
      </c>
      <c r="G169" s="33">
        <v>2023</v>
      </c>
      <c r="H169" s="98">
        <v>105.6</v>
      </c>
      <c r="I169" s="8">
        <v>220000</v>
      </c>
      <c r="J169" s="9">
        <f t="shared" si="39"/>
        <v>660000</v>
      </c>
      <c r="K169" s="9">
        <f>J169*0.9</f>
        <v>594000</v>
      </c>
      <c r="L169" s="9">
        <f>J169-K169</f>
        <v>66000</v>
      </c>
      <c r="M169" s="114" t="s">
        <v>46</v>
      </c>
      <c r="N169" s="7" t="s">
        <v>20</v>
      </c>
      <c r="O169" s="34"/>
      <c r="P169" s="34"/>
    </row>
    <row r="170" spans="1:16" ht="18" customHeight="1">
      <c r="A170" s="12"/>
      <c r="B170" s="12" t="s">
        <v>193</v>
      </c>
      <c r="C170" s="12">
        <v>1959</v>
      </c>
      <c r="D170" s="12">
        <v>3</v>
      </c>
      <c r="E170" s="12">
        <v>3</v>
      </c>
      <c r="F170" s="12">
        <v>3</v>
      </c>
      <c r="G170" s="33">
        <v>2023</v>
      </c>
      <c r="H170" s="99">
        <v>108.9</v>
      </c>
      <c r="I170" s="13">
        <v>220000</v>
      </c>
      <c r="J170" s="2">
        <f t="shared" si="39"/>
        <v>660000</v>
      </c>
      <c r="K170" s="2">
        <f>J170*0.9</f>
        <v>594000</v>
      </c>
      <c r="L170" s="2">
        <f>J170-K170</f>
        <v>66000</v>
      </c>
      <c r="M170" s="107" t="s">
        <v>46</v>
      </c>
      <c r="N170" s="7" t="s">
        <v>12</v>
      </c>
    </row>
    <row r="171" spans="1:16" ht="18" customHeight="1">
      <c r="A171" s="12"/>
      <c r="B171" s="12" t="s">
        <v>226</v>
      </c>
      <c r="C171" s="12">
        <v>1959</v>
      </c>
      <c r="D171" s="12">
        <v>3</v>
      </c>
      <c r="E171" s="12">
        <v>3</v>
      </c>
      <c r="F171" s="12">
        <v>3</v>
      </c>
      <c r="G171" s="33">
        <v>2023</v>
      </c>
      <c r="H171" s="99">
        <v>104.4</v>
      </c>
      <c r="I171" s="29">
        <v>230000</v>
      </c>
      <c r="J171" s="50">
        <f t="shared" si="39"/>
        <v>690000</v>
      </c>
      <c r="K171" s="50">
        <f>J171*0.9</f>
        <v>621000</v>
      </c>
      <c r="L171" s="50">
        <f>J171-K171</f>
        <v>69000</v>
      </c>
      <c r="M171" s="103" t="s">
        <v>46</v>
      </c>
      <c r="N171" s="7" t="s">
        <v>12</v>
      </c>
    </row>
    <row r="172" spans="1:16" s="19" customFormat="1" ht="15.75">
      <c r="A172" s="16"/>
      <c r="B172" s="82" t="s">
        <v>185</v>
      </c>
      <c r="C172" s="84">
        <v>1993</v>
      </c>
      <c r="D172" s="16">
        <v>3</v>
      </c>
      <c r="E172" s="16">
        <v>4</v>
      </c>
      <c r="F172" s="16">
        <v>4</v>
      </c>
      <c r="G172" s="33">
        <v>2023</v>
      </c>
      <c r="H172" s="120">
        <v>219.3</v>
      </c>
      <c r="I172" s="61">
        <v>220000</v>
      </c>
      <c r="J172" s="48">
        <f t="shared" si="39"/>
        <v>880000</v>
      </c>
      <c r="K172" s="48">
        <f t="shared" ref="K172:K181" si="40">J172*0.9</f>
        <v>792000</v>
      </c>
      <c r="L172" s="48">
        <f t="shared" ref="L172:L181" si="41">J172-K172</f>
        <v>88000</v>
      </c>
      <c r="M172" s="105" t="s">
        <v>46</v>
      </c>
      <c r="N172" s="17" t="s">
        <v>244</v>
      </c>
      <c r="O172" s="60"/>
      <c r="P172" s="60"/>
    </row>
    <row r="173" spans="1:16" s="11" customFormat="1" ht="19.5" customHeight="1">
      <c r="A173" s="33"/>
      <c r="B173" s="6" t="s">
        <v>172</v>
      </c>
      <c r="C173" s="33">
        <v>1979</v>
      </c>
      <c r="D173" s="33">
        <v>5</v>
      </c>
      <c r="E173" s="33">
        <v>11</v>
      </c>
      <c r="F173" s="33">
        <v>11</v>
      </c>
      <c r="G173" s="33">
        <v>2023</v>
      </c>
      <c r="H173" s="98">
        <v>856.8</v>
      </c>
      <c r="I173" s="8">
        <v>320140</v>
      </c>
      <c r="J173" s="9">
        <f t="shared" ref="J173:J181" si="42">F173*I173</f>
        <v>3521540</v>
      </c>
      <c r="K173" s="9">
        <f t="shared" si="40"/>
        <v>3169386</v>
      </c>
      <c r="L173" s="9">
        <f t="shared" si="41"/>
        <v>352154</v>
      </c>
      <c r="M173" s="114" t="s">
        <v>140</v>
      </c>
      <c r="N173" s="7" t="s">
        <v>20</v>
      </c>
      <c r="O173" s="34"/>
      <c r="P173" s="34"/>
    </row>
    <row r="174" spans="1:16" s="11" customFormat="1" ht="18" customHeight="1">
      <c r="A174" s="5"/>
      <c r="B174" s="36" t="s">
        <v>82</v>
      </c>
      <c r="C174" s="36">
        <v>1989</v>
      </c>
      <c r="D174" s="36">
        <v>5</v>
      </c>
      <c r="E174" s="36">
        <v>5</v>
      </c>
      <c r="F174" s="36">
        <v>5</v>
      </c>
      <c r="G174" s="33">
        <v>2023</v>
      </c>
      <c r="H174" s="98">
        <v>662.5</v>
      </c>
      <c r="I174" s="37">
        <v>320140</v>
      </c>
      <c r="J174" s="9">
        <f t="shared" si="42"/>
        <v>1600700</v>
      </c>
      <c r="K174" s="9">
        <f t="shared" si="40"/>
        <v>1440630</v>
      </c>
      <c r="L174" s="9">
        <f t="shared" si="41"/>
        <v>160070</v>
      </c>
      <c r="M174" s="108" t="s">
        <v>140</v>
      </c>
      <c r="N174" s="7" t="s">
        <v>30</v>
      </c>
      <c r="O174" s="34"/>
      <c r="P174" s="34"/>
    </row>
    <row r="175" spans="1:16" s="11" customFormat="1" ht="18.600000000000001" customHeight="1">
      <c r="A175" s="33"/>
      <c r="B175" s="6" t="s">
        <v>178</v>
      </c>
      <c r="C175" s="33">
        <v>1973</v>
      </c>
      <c r="D175" s="33">
        <v>5</v>
      </c>
      <c r="E175" s="33">
        <v>4</v>
      </c>
      <c r="F175" s="33">
        <v>4</v>
      </c>
      <c r="G175" s="33">
        <v>2023</v>
      </c>
      <c r="H175" s="98">
        <v>986.7</v>
      </c>
      <c r="I175" s="8">
        <v>320140</v>
      </c>
      <c r="J175" s="9">
        <f t="shared" si="42"/>
        <v>1280560</v>
      </c>
      <c r="K175" s="9">
        <f t="shared" si="40"/>
        <v>1152504</v>
      </c>
      <c r="L175" s="9">
        <f t="shared" si="41"/>
        <v>128056</v>
      </c>
      <c r="M175" s="114" t="s">
        <v>140</v>
      </c>
      <c r="N175" s="7" t="s">
        <v>20</v>
      </c>
      <c r="O175" s="34"/>
      <c r="P175" s="34"/>
    </row>
    <row r="176" spans="1:16" s="11" customFormat="1" ht="18.600000000000001" customHeight="1">
      <c r="A176" s="33"/>
      <c r="B176" s="6" t="s">
        <v>165</v>
      </c>
      <c r="C176" s="33">
        <v>1972</v>
      </c>
      <c r="D176" s="33">
        <v>5</v>
      </c>
      <c r="E176" s="33">
        <v>6</v>
      </c>
      <c r="F176" s="33">
        <v>6</v>
      </c>
      <c r="G176" s="33">
        <v>2023</v>
      </c>
      <c r="H176" s="98">
        <v>385.5</v>
      </c>
      <c r="I176" s="8">
        <v>320140</v>
      </c>
      <c r="J176" s="9">
        <f t="shared" si="42"/>
        <v>1920840</v>
      </c>
      <c r="K176" s="9">
        <f t="shared" si="40"/>
        <v>1728756</v>
      </c>
      <c r="L176" s="9">
        <f t="shared" si="41"/>
        <v>192084</v>
      </c>
      <c r="M176" s="114" t="s">
        <v>46</v>
      </c>
      <c r="N176" s="7" t="s">
        <v>109</v>
      </c>
      <c r="O176" s="34"/>
      <c r="P176" s="34"/>
    </row>
    <row r="177" spans="1:16" s="11" customFormat="1" ht="18.600000000000001" customHeight="1">
      <c r="A177" s="33"/>
      <c r="B177" s="6" t="s">
        <v>176</v>
      </c>
      <c r="C177" s="33">
        <v>1975</v>
      </c>
      <c r="D177" s="33">
        <v>5</v>
      </c>
      <c r="E177" s="33">
        <v>6</v>
      </c>
      <c r="F177" s="33">
        <v>6</v>
      </c>
      <c r="G177" s="33">
        <v>2023</v>
      </c>
      <c r="H177" s="98">
        <v>367.4</v>
      </c>
      <c r="I177" s="8">
        <v>320140</v>
      </c>
      <c r="J177" s="9">
        <f t="shared" si="42"/>
        <v>1920840</v>
      </c>
      <c r="K177" s="9">
        <f t="shared" si="40"/>
        <v>1728756</v>
      </c>
      <c r="L177" s="9">
        <f t="shared" si="41"/>
        <v>192084</v>
      </c>
      <c r="M177" s="114" t="s">
        <v>140</v>
      </c>
      <c r="N177" s="7" t="s">
        <v>30</v>
      </c>
      <c r="O177" s="34"/>
      <c r="P177" s="34"/>
    </row>
    <row r="178" spans="1:16" s="11" customFormat="1" ht="18" customHeight="1">
      <c r="A178" s="33"/>
      <c r="B178" s="6" t="s">
        <v>177</v>
      </c>
      <c r="C178" s="33">
        <v>1975</v>
      </c>
      <c r="D178" s="33">
        <v>5</v>
      </c>
      <c r="E178" s="33">
        <v>6</v>
      </c>
      <c r="F178" s="33">
        <v>6</v>
      </c>
      <c r="G178" s="33">
        <v>2023</v>
      </c>
      <c r="H178" s="98">
        <v>446.4</v>
      </c>
      <c r="I178" s="8">
        <v>320140</v>
      </c>
      <c r="J178" s="9">
        <f t="shared" si="42"/>
        <v>1920840</v>
      </c>
      <c r="K178" s="9">
        <f t="shared" si="40"/>
        <v>1728756</v>
      </c>
      <c r="L178" s="9">
        <f t="shared" si="41"/>
        <v>192084</v>
      </c>
      <c r="M178" s="114" t="s">
        <v>140</v>
      </c>
      <c r="N178" s="7" t="s">
        <v>30</v>
      </c>
      <c r="O178" s="34"/>
      <c r="P178" s="34"/>
    </row>
    <row r="179" spans="1:16" s="11" customFormat="1" ht="15.75">
      <c r="A179" s="33"/>
      <c r="B179" s="6" t="s">
        <v>171</v>
      </c>
      <c r="C179" s="33">
        <v>1977</v>
      </c>
      <c r="D179" s="33">
        <v>5</v>
      </c>
      <c r="E179" s="33">
        <v>3</v>
      </c>
      <c r="F179" s="33">
        <v>3</v>
      </c>
      <c r="G179" s="33">
        <v>2023</v>
      </c>
      <c r="H179" s="98">
        <v>229.9</v>
      </c>
      <c r="I179" s="8">
        <v>320140</v>
      </c>
      <c r="J179" s="9">
        <f t="shared" si="42"/>
        <v>960420</v>
      </c>
      <c r="K179" s="9">
        <f t="shared" si="40"/>
        <v>864378</v>
      </c>
      <c r="L179" s="9">
        <f t="shared" si="41"/>
        <v>96042</v>
      </c>
      <c r="M179" s="114" t="s">
        <v>140</v>
      </c>
      <c r="N179" s="7" t="s">
        <v>22</v>
      </c>
      <c r="O179" s="34"/>
      <c r="P179" s="34"/>
    </row>
    <row r="180" spans="1:16" s="11" customFormat="1" ht="18" customHeight="1">
      <c r="A180" s="33"/>
      <c r="B180" s="6" t="s">
        <v>170</v>
      </c>
      <c r="C180" s="33">
        <v>1967</v>
      </c>
      <c r="D180" s="33">
        <v>4</v>
      </c>
      <c r="E180" s="33">
        <v>2</v>
      </c>
      <c r="F180" s="33">
        <v>2</v>
      </c>
      <c r="G180" s="33">
        <v>2023</v>
      </c>
      <c r="H180" s="98">
        <v>95.8</v>
      </c>
      <c r="I180" s="8">
        <v>300000</v>
      </c>
      <c r="J180" s="9">
        <f t="shared" si="42"/>
        <v>600000</v>
      </c>
      <c r="K180" s="9">
        <f t="shared" si="40"/>
        <v>540000</v>
      </c>
      <c r="L180" s="9">
        <f t="shared" si="41"/>
        <v>60000</v>
      </c>
      <c r="M180" s="114" t="s">
        <v>46</v>
      </c>
      <c r="N180" s="7" t="s">
        <v>22</v>
      </c>
      <c r="O180" s="34"/>
      <c r="P180" s="34"/>
    </row>
    <row r="181" spans="1:16" s="11" customFormat="1" ht="18" customHeight="1">
      <c r="A181" s="33"/>
      <c r="B181" s="6" t="s">
        <v>168</v>
      </c>
      <c r="C181" s="33">
        <v>1998</v>
      </c>
      <c r="D181" s="33">
        <v>5</v>
      </c>
      <c r="E181" s="33">
        <v>4</v>
      </c>
      <c r="F181" s="33">
        <v>4</v>
      </c>
      <c r="G181" s="33">
        <v>2023</v>
      </c>
      <c r="H181" s="98">
        <v>1284.9000000000001</v>
      </c>
      <c r="I181" s="8">
        <v>320140</v>
      </c>
      <c r="J181" s="9">
        <f t="shared" si="42"/>
        <v>1280560</v>
      </c>
      <c r="K181" s="9">
        <f t="shared" si="40"/>
        <v>1152504</v>
      </c>
      <c r="L181" s="9">
        <f t="shared" si="41"/>
        <v>128056</v>
      </c>
      <c r="M181" s="114" t="s">
        <v>140</v>
      </c>
      <c r="N181" s="7" t="s">
        <v>20</v>
      </c>
      <c r="O181" s="34"/>
      <c r="P181" s="34"/>
    </row>
    <row r="182" spans="1:16" s="11" customFormat="1" ht="18.600000000000001" customHeight="1">
      <c r="A182" s="33"/>
      <c r="B182" s="6" t="s">
        <v>166</v>
      </c>
      <c r="C182" s="33">
        <v>1960</v>
      </c>
      <c r="D182" s="33">
        <v>4</v>
      </c>
      <c r="E182" s="33">
        <v>3</v>
      </c>
      <c r="F182" s="33">
        <v>3</v>
      </c>
      <c r="G182" s="33">
        <v>2023</v>
      </c>
      <c r="H182" s="98">
        <v>136.6</v>
      </c>
      <c r="I182" s="8">
        <v>300000</v>
      </c>
      <c r="J182" s="9">
        <f>F182*I182</f>
        <v>900000</v>
      </c>
      <c r="K182" s="9">
        <f t="shared" ref="K182:K187" si="43">J182*0.9</f>
        <v>810000</v>
      </c>
      <c r="L182" s="9">
        <f t="shared" ref="L182:L187" si="44">J182-K182</f>
        <v>90000</v>
      </c>
      <c r="M182" s="114" t="s">
        <v>46</v>
      </c>
      <c r="N182" s="7" t="s">
        <v>67</v>
      </c>
      <c r="O182" s="34"/>
      <c r="P182" s="34"/>
    </row>
    <row r="183" spans="1:16" s="11" customFormat="1" ht="18" customHeight="1">
      <c r="A183" s="33"/>
      <c r="B183" s="6" t="s">
        <v>167</v>
      </c>
      <c r="C183" s="33">
        <v>1961</v>
      </c>
      <c r="D183" s="33">
        <v>4</v>
      </c>
      <c r="E183" s="33">
        <v>2</v>
      </c>
      <c r="F183" s="33">
        <v>2</v>
      </c>
      <c r="G183" s="33">
        <v>2023</v>
      </c>
      <c r="H183" s="98">
        <v>94</v>
      </c>
      <c r="I183" s="8">
        <v>300000</v>
      </c>
      <c r="J183" s="9">
        <f>F183*I183</f>
        <v>600000</v>
      </c>
      <c r="K183" s="9">
        <f t="shared" si="43"/>
        <v>540000</v>
      </c>
      <c r="L183" s="9">
        <f t="shared" si="44"/>
        <v>60000</v>
      </c>
      <c r="M183" s="114" t="s">
        <v>46</v>
      </c>
      <c r="N183" s="7" t="s">
        <v>20</v>
      </c>
      <c r="O183" s="34"/>
      <c r="P183" s="34"/>
    </row>
    <row r="184" spans="1:16" ht="18.600000000000001" customHeight="1">
      <c r="A184" s="12"/>
      <c r="B184" s="12" t="s">
        <v>212</v>
      </c>
      <c r="C184" s="12">
        <v>1992</v>
      </c>
      <c r="D184" s="12">
        <v>5</v>
      </c>
      <c r="E184" s="12">
        <v>5</v>
      </c>
      <c r="F184" s="12">
        <v>5</v>
      </c>
      <c r="G184" s="33">
        <v>2023</v>
      </c>
      <c r="H184" s="99">
        <v>2379.9899999999998</v>
      </c>
      <c r="I184" s="29">
        <v>320140</v>
      </c>
      <c r="J184" s="50">
        <f>F184*I184</f>
        <v>1600700</v>
      </c>
      <c r="K184" s="50">
        <f t="shared" si="43"/>
        <v>1440630</v>
      </c>
      <c r="L184" s="50">
        <f t="shared" si="44"/>
        <v>160070</v>
      </c>
      <c r="M184" s="103" t="s">
        <v>140</v>
      </c>
      <c r="N184" s="7" t="s">
        <v>13</v>
      </c>
    </row>
    <row r="185" spans="1:16" ht="18.600000000000001" customHeight="1">
      <c r="A185" s="12"/>
      <c r="B185" s="12" t="s">
        <v>211</v>
      </c>
      <c r="C185" s="12">
        <v>1982</v>
      </c>
      <c r="D185" s="12">
        <v>5</v>
      </c>
      <c r="E185" s="12">
        <v>6</v>
      </c>
      <c r="F185" s="12">
        <v>6</v>
      </c>
      <c r="G185" s="33">
        <v>2023</v>
      </c>
      <c r="H185" s="99">
        <v>1697.7</v>
      </c>
      <c r="I185" s="29">
        <v>320140</v>
      </c>
      <c r="J185" s="50">
        <f>F185*I185</f>
        <v>1920840</v>
      </c>
      <c r="K185" s="50">
        <f t="shared" si="43"/>
        <v>1728756</v>
      </c>
      <c r="L185" s="50">
        <f t="shared" si="44"/>
        <v>192084</v>
      </c>
      <c r="M185" s="103" t="s">
        <v>140</v>
      </c>
      <c r="N185" s="7" t="s">
        <v>13</v>
      </c>
    </row>
    <row r="186" spans="1:16" ht="18.600000000000001" customHeight="1">
      <c r="A186" s="12"/>
      <c r="B186" s="12" t="s">
        <v>197</v>
      </c>
      <c r="C186" s="12">
        <v>1986</v>
      </c>
      <c r="D186" s="12">
        <v>5</v>
      </c>
      <c r="E186" s="12">
        <v>4</v>
      </c>
      <c r="F186" s="12">
        <v>4</v>
      </c>
      <c r="G186" s="33">
        <v>2023</v>
      </c>
      <c r="H186" s="99">
        <v>296</v>
      </c>
      <c r="I186" s="29">
        <v>320140</v>
      </c>
      <c r="J186" s="50">
        <f>F186*I186</f>
        <v>1280560</v>
      </c>
      <c r="K186" s="50">
        <f t="shared" si="43"/>
        <v>1152504</v>
      </c>
      <c r="L186" s="50">
        <f t="shared" si="44"/>
        <v>128056</v>
      </c>
      <c r="M186" s="103" t="s">
        <v>46</v>
      </c>
      <c r="N186" s="7" t="s">
        <v>12</v>
      </c>
    </row>
    <row r="187" spans="1:16" ht="18.600000000000001" customHeight="1">
      <c r="J187" s="42">
        <f>SUM(J146:J186)</f>
        <v>34008400</v>
      </c>
      <c r="K187" s="3">
        <f t="shared" si="43"/>
        <v>30607560</v>
      </c>
      <c r="L187" s="3">
        <f t="shared" si="44"/>
        <v>3400840</v>
      </c>
    </row>
    <row r="188" spans="1:16" ht="18.600000000000001" customHeight="1">
      <c r="A188" s="3"/>
      <c r="B188" s="125">
        <v>2024</v>
      </c>
      <c r="C188" s="81"/>
      <c r="D188" s="3"/>
      <c r="E188" s="3"/>
      <c r="F188" s="3"/>
      <c r="G188" s="3"/>
    </row>
    <row r="189" spans="1:16" s="11" customFormat="1" ht="18.600000000000001" customHeight="1">
      <c r="A189" s="33"/>
      <c r="B189" s="6" t="s">
        <v>214</v>
      </c>
      <c r="C189" s="33">
        <v>1980</v>
      </c>
      <c r="D189" s="33">
        <v>2</v>
      </c>
      <c r="E189" s="33">
        <v>3</v>
      </c>
      <c r="F189" s="33">
        <v>3</v>
      </c>
      <c r="G189" s="12">
        <v>2024</v>
      </c>
      <c r="H189" s="98">
        <v>100.2</v>
      </c>
      <c r="I189" s="8">
        <v>230000</v>
      </c>
      <c r="J189" s="9">
        <f>F189*I189</f>
        <v>690000</v>
      </c>
      <c r="K189" s="9">
        <f>J189*0.9</f>
        <v>621000</v>
      </c>
      <c r="L189" s="9">
        <f>J189-K189</f>
        <v>69000</v>
      </c>
      <c r="M189" s="9" t="s">
        <v>140</v>
      </c>
      <c r="N189" s="7" t="s">
        <v>244</v>
      </c>
      <c r="O189" s="34"/>
      <c r="P189" s="34"/>
    </row>
    <row r="190" spans="1:16" ht="18.600000000000001" customHeight="1">
      <c r="A190" s="12"/>
      <c r="B190" s="12" t="s">
        <v>201</v>
      </c>
      <c r="C190" s="12">
        <v>1957</v>
      </c>
      <c r="D190" s="12">
        <v>2</v>
      </c>
      <c r="E190" s="12">
        <v>2</v>
      </c>
      <c r="F190" s="12">
        <v>2</v>
      </c>
      <c r="G190" s="12">
        <v>2024</v>
      </c>
      <c r="H190" s="99">
        <v>39.6</v>
      </c>
      <c r="I190" s="29">
        <v>230000</v>
      </c>
      <c r="J190" s="50">
        <f t="shared" ref="J190:J199" si="45">F190*I190</f>
        <v>460000</v>
      </c>
      <c r="K190" s="50">
        <f t="shared" ref="K190:K199" si="46">J190*0.9</f>
        <v>414000</v>
      </c>
      <c r="L190" s="50">
        <f t="shared" ref="L190:L199" si="47">J190-K190</f>
        <v>46000</v>
      </c>
      <c r="M190" s="14" t="s">
        <v>181</v>
      </c>
      <c r="N190" s="7" t="s">
        <v>129</v>
      </c>
    </row>
    <row r="191" spans="1:16" ht="18.600000000000001" customHeight="1">
      <c r="A191" s="12"/>
      <c r="B191" s="12" t="s">
        <v>228</v>
      </c>
      <c r="C191" s="12"/>
      <c r="D191" s="12">
        <v>2</v>
      </c>
      <c r="E191" s="12">
        <v>2</v>
      </c>
      <c r="F191" s="12">
        <v>2</v>
      </c>
      <c r="G191" s="12">
        <v>2024</v>
      </c>
      <c r="H191" s="99">
        <v>46.7</v>
      </c>
      <c r="I191" s="29">
        <v>230000</v>
      </c>
      <c r="J191" s="50">
        <f t="shared" si="45"/>
        <v>460000</v>
      </c>
      <c r="K191" s="50">
        <f t="shared" si="46"/>
        <v>414000</v>
      </c>
      <c r="L191" s="50">
        <f t="shared" si="47"/>
        <v>46000</v>
      </c>
      <c r="M191" s="14" t="s">
        <v>181</v>
      </c>
      <c r="N191" s="14" t="s">
        <v>13</v>
      </c>
    </row>
    <row r="192" spans="1:16" ht="18.600000000000001" customHeight="1">
      <c r="A192" s="12"/>
      <c r="B192" s="12" t="s">
        <v>203</v>
      </c>
      <c r="C192" s="12">
        <v>1957</v>
      </c>
      <c r="D192" s="12">
        <v>2</v>
      </c>
      <c r="E192" s="12">
        <v>2</v>
      </c>
      <c r="F192" s="12">
        <v>2</v>
      </c>
      <c r="G192" s="12">
        <v>2024</v>
      </c>
      <c r="H192" s="109">
        <v>59</v>
      </c>
      <c r="I192" s="29">
        <v>230000</v>
      </c>
      <c r="J192" s="50">
        <f t="shared" si="45"/>
        <v>460000</v>
      </c>
      <c r="K192" s="50">
        <f t="shared" si="46"/>
        <v>414000</v>
      </c>
      <c r="L192" s="50">
        <f t="shared" si="47"/>
        <v>46000</v>
      </c>
      <c r="M192" s="14" t="s">
        <v>181</v>
      </c>
      <c r="N192" s="7" t="s">
        <v>129</v>
      </c>
    </row>
    <row r="193" spans="1:16" ht="18.600000000000001" customHeight="1">
      <c r="A193" s="12"/>
      <c r="B193" s="12" t="s">
        <v>204</v>
      </c>
      <c r="C193" s="12">
        <v>1984</v>
      </c>
      <c r="D193" s="12">
        <v>2</v>
      </c>
      <c r="E193" s="12">
        <v>2</v>
      </c>
      <c r="F193" s="12">
        <v>2</v>
      </c>
      <c r="G193" s="12">
        <v>2024</v>
      </c>
      <c r="H193" s="113">
        <v>47</v>
      </c>
      <c r="I193" s="29">
        <v>230000</v>
      </c>
      <c r="J193" s="50">
        <f t="shared" si="45"/>
        <v>460000</v>
      </c>
      <c r="K193" s="50">
        <f t="shared" si="46"/>
        <v>414000</v>
      </c>
      <c r="L193" s="50">
        <f t="shared" si="47"/>
        <v>46000</v>
      </c>
      <c r="M193" s="14" t="s">
        <v>181</v>
      </c>
      <c r="N193" s="7" t="s">
        <v>129</v>
      </c>
    </row>
    <row r="194" spans="1:16" ht="18.600000000000001" customHeight="1">
      <c r="A194" s="12"/>
      <c r="B194" s="12" t="s">
        <v>205</v>
      </c>
      <c r="C194" s="12">
        <v>1984</v>
      </c>
      <c r="D194" s="12">
        <v>2</v>
      </c>
      <c r="E194" s="12">
        <v>2</v>
      </c>
      <c r="F194" s="12">
        <v>2</v>
      </c>
      <c r="G194" s="12">
        <v>2024</v>
      </c>
      <c r="H194" s="109">
        <v>47</v>
      </c>
      <c r="I194" s="29">
        <v>230000</v>
      </c>
      <c r="J194" s="50">
        <f t="shared" si="45"/>
        <v>460000</v>
      </c>
      <c r="K194" s="50">
        <f t="shared" si="46"/>
        <v>414000</v>
      </c>
      <c r="L194" s="50">
        <f t="shared" si="47"/>
        <v>46000</v>
      </c>
      <c r="M194" s="14" t="s">
        <v>181</v>
      </c>
      <c r="N194" s="7" t="s">
        <v>129</v>
      </c>
    </row>
    <row r="195" spans="1:16" s="19" customFormat="1" ht="33.75" customHeight="1">
      <c r="A195" s="16"/>
      <c r="B195" s="82" t="s">
        <v>248</v>
      </c>
      <c r="C195" s="115">
        <v>1958</v>
      </c>
      <c r="D195" s="16">
        <v>2</v>
      </c>
      <c r="E195" s="16">
        <v>2</v>
      </c>
      <c r="F195" s="16">
        <v>2</v>
      </c>
      <c r="G195" s="12">
        <v>2024</v>
      </c>
      <c r="H195" s="120">
        <v>51.8</v>
      </c>
      <c r="I195" s="61">
        <v>230000</v>
      </c>
      <c r="J195" s="48">
        <f t="shared" si="45"/>
        <v>460000</v>
      </c>
      <c r="K195" s="48">
        <f t="shared" si="46"/>
        <v>414000</v>
      </c>
      <c r="L195" s="48">
        <f t="shared" si="47"/>
        <v>46000</v>
      </c>
      <c r="M195" s="17" t="s">
        <v>184</v>
      </c>
      <c r="N195" s="17" t="s">
        <v>244</v>
      </c>
      <c r="O195" s="60"/>
      <c r="P195" s="60"/>
    </row>
    <row r="196" spans="1:16" ht="18.600000000000001" customHeight="1">
      <c r="A196" s="12"/>
      <c r="B196" s="12" t="s">
        <v>182</v>
      </c>
      <c r="C196" s="12">
        <v>1963</v>
      </c>
      <c r="D196" s="12">
        <v>2</v>
      </c>
      <c r="E196" s="12">
        <v>3</v>
      </c>
      <c r="F196" s="12">
        <v>3</v>
      </c>
      <c r="G196" s="12">
        <v>2024</v>
      </c>
      <c r="H196" s="46">
        <v>59.1</v>
      </c>
      <c r="I196" s="29">
        <v>230000</v>
      </c>
      <c r="J196" s="50">
        <f t="shared" si="45"/>
        <v>690000</v>
      </c>
      <c r="K196" s="50">
        <f t="shared" si="46"/>
        <v>621000</v>
      </c>
      <c r="L196" s="50">
        <f t="shared" si="47"/>
        <v>69000</v>
      </c>
      <c r="M196" s="14" t="s">
        <v>181</v>
      </c>
      <c r="N196" s="14" t="s">
        <v>244</v>
      </c>
    </row>
    <row r="197" spans="1:16" ht="18.600000000000001" customHeight="1">
      <c r="A197" s="12"/>
      <c r="B197" s="12" t="s">
        <v>183</v>
      </c>
      <c r="C197" s="12">
        <v>1970</v>
      </c>
      <c r="D197" s="12">
        <v>2</v>
      </c>
      <c r="E197" s="12">
        <v>2</v>
      </c>
      <c r="F197" s="12">
        <v>2</v>
      </c>
      <c r="G197" s="12">
        <v>2024</v>
      </c>
      <c r="H197" s="46">
        <v>51.3</v>
      </c>
      <c r="I197" s="29">
        <v>230000</v>
      </c>
      <c r="J197" s="50">
        <f t="shared" si="45"/>
        <v>460000</v>
      </c>
      <c r="K197" s="50">
        <f t="shared" si="46"/>
        <v>414000</v>
      </c>
      <c r="L197" s="50">
        <f t="shared" si="47"/>
        <v>46000</v>
      </c>
      <c r="M197" s="14" t="s">
        <v>181</v>
      </c>
      <c r="N197" s="14" t="s">
        <v>244</v>
      </c>
    </row>
    <row r="198" spans="1:16" s="54" customFormat="1" ht="18.600000000000001" customHeight="1">
      <c r="A198" s="74"/>
      <c r="B198" s="85" t="s">
        <v>191</v>
      </c>
      <c r="C198" s="83">
        <v>1952</v>
      </c>
      <c r="D198" s="116">
        <v>2</v>
      </c>
      <c r="E198" s="116">
        <v>2</v>
      </c>
      <c r="F198" s="116">
        <v>2</v>
      </c>
      <c r="G198" s="12">
        <v>2024</v>
      </c>
      <c r="H198" s="117">
        <v>62.9</v>
      </c>
      <c r="I198" s="75">
        <v>230000</v>
      </c>
      <c r="J198" s="52">
        <f t="shared" si="45"/>
        <v>460000</v>
      </c>
      <c r="K198" s="52">
        <f t="shared" si="46"/>
        <v>414000</v>
      </c>
      <c r="L198" s="52">
        <f t="shared" si="47"/>
        <v>46000</v>
      </c>
      <c r="M198" s="51" t="s">
        <v>184</v>
      </c>
      <c r="N198" s="51" t="s">
        <v>244</v>
      </c>
      <c r="O198" s="53"/>
      <c r="P198" s="53"/>
    </row>
    <row r="199" spans="1:16" s="54" customFormat="1" ht="18.600000000000001" customHeight="1">
      <c r="A199" s="74"/>
      <c r="B199" s="85" t="s">
        <v>192</v>
      </c>
      <c r="C199" s="83">
        <v>1952</v>
      </c>
      <c r="D199" s="83">
        <v>2</v>
      </c>
      <c r="E199" s="83">
        <v>2</v>
      </c>
      <c r="F199" s="83">
        <v>2</v>
      </c>
      <c r="G199" s="12">
        <v>2024</v>
      </c>
      <c r="H199" s="117">
        <v>59</v>
      </c>
      <c r="I199" s="75">
        <v>230000</v>
      </c>
      <c r="J199" s="52">
        <f t="shared" si="45"/>
        <v>460000</v>
      </c>
      <c r="K199" s="52">
        <f t="shared" si="46"/>
        <v>414000</v>
      </c>
      <c r="L199" s="52">
        <f t="shared" si="47"/>
        <v>46000</v>
      </c>
      <c r="M199" s="51" t="s">
        <v>184</v>
      </c>
      <c r="N199" s="51" t="s">
        <v>244</v>
      </c>
      <c r="O199" s="53"/>
      <c r="P199" s="53"/>
    </row>
    <row r="200" spans="1:16" s="11" customFormat="1" ht="18.600000000000001" customHeight="1">
      <c r="A200" s="33"/>
      <c r="B200" s="6" t="s">
        <v>232</v>
      </c>
      <c r="C200" s="33">
        <v>1960</v>
      </c>
      <c r="D200" s="33">
        <v>3</v>
      </c>
      <c r="E200" s="33">
        <v>3</v>
      </c>
      <c r="F200" s="33">
        <v>3</v>
      </c>
      <c r="G200" s="12">
        <v>2024</v>
      </c>
      <c r="H200" s="98">
        <v>109.8</v>
      </c>
      <c r="I200" s="8">
        <v>220000</v>
      </c>
      <c r="J200" s="9">
        <f t="shared" ref="J200:J216" si="48">F200*I200</f>
        <v>660000</v>
      </c>
      <c r="K200" s="9">
        <f t="shared" ref="K200:K217" si="49">J200*0.9</f>
        <v>594000</v>
      </c>
      <c r="L200" s="9">
        <f t="shared" ref="L200:L217" si="50">J200-K200</f>
        <v>66000</v>
      </c>
      <c r="M200" s="7" t="s">
        <v>181</v>
      </c>
      <c r="N200" s="7" t="s">
        <v>20</v>
      </c>
      <c r="O200" s="34"/>
      <c r="P200" s="34"/>
    </row>
    <row r="201" spans="1:16" s="11" customFormat="1" ht="18.600000000000001" customHeight="1">
      <c r="A201" s="33"/>
      <c r="B201" s="6" t="s">
        <v>233</v>
      </c>
      <c r="C201" s="33">
        <v>1960</v>
      </c>
      <c r="D201" s="33">
        <v>3</v>
      </c>
      <c r="E201" s="33">
        <v>3</v>
      </c>
      <c r="F201" s="33">
        <v>3</v>
      </c>
      <c r="G201" s="12">
        <v>2024</v>
      </c>
      <c r="H201" s="98">
        <v>107.4</v>
      </c>
      <c r="I201" s="8">
        <v>220000</v>
      </c>
      <c r="J201" s="9">
        <f t="shared" si="48"/>
        <v>660000</v>
      </c>
      <c r="K201" s="9">
        <f t="shared" si="49"/>
        <v>594000</v>
      </c>
      <c r="L201" s="9">
        <f t="shared" si="50"/>
        <v>66000</v>
      </c>
      <c r="M201" s="7" t="s">
        <v>181</v>
      </c>
      <c r="N201" s="7" t="s">
        <v>20</v>
      </c>
      <c r="O201" s="34"/>
      <c r="P201" s="34"/>
    </row>
    <row r="202" spans="1:16" s="19" customFormat="1" ht="35.25" customHeight="1">
      <c r="A202" s="16"/>
      <c r="B202" s="82" t="s">
        <v>247</v>
      </c>
      <c r="C202" s="115">
        <v>1992</v>
      </c>
      <c r="D202" s="16">
        <v>3</v>
      </c>
      <c r="E202" s="16">
        <v>3</v>
      </c>
      <c r="F202" s="16">
        <v>3</v>
      </c>
      <c r="G202" s="12">
        <v>2024</v>
      </c>
      <c r="H202" s="120">
        <v>789.6</v>
      </c>
      <c r="I202" s="61">
        <v>220000</v>
      </c>
      <c r="J202" s="48">
        <f t="shared" si="48"/>
        <v>660000</v>
      </c>
      <c r="K202" s="48">
        <f t="shared" si="49"/>
        <v>594000</v>
      </c>
      <c r="L202" s="48">
        <f t="shared" si="50"/>
        <v>66000</v>
      </c>
      <c r="M202" s="17" t="s">
        <v>184</v>
      </c>
      <c r="N202" s="17" t="s">
        <v>244</v>
      </c>
      <c r="O202" s="3"/>
      <c r="P202" s="60"/>
    </row>
    <row r="203" spans="1:16" ht="18.600000000000001" customHeight="1">
      <c r="A203" s="12"/>
      <c r="B203" s="12" t="s">
        <v>198</v>
      </c>
      <c r="C203" s="12">
        <v>1958</v>
      </c>
      <c r="D203" s="12">
        <v>4</v>
      </c>
      <c r="E203" s="12">
        <v>4</v>
      </c>
      <c r="F203" s="12">
        <v>4</v>
      </c>
      <c r="G203" s="12">
        <v>2024</v>
      </c>
      <c r="H203" s="109">
        <v>261.60000000000002</v>
      </c>
      <c r="I203" s="29">
        <v>300000</v>
      </c>
      <c r="J203" s="50">
        <f t="shared" si="48"/>
        <v>1200000</v>
      </c>
      <c r="K203" s="50">
        <f t="shared" si="49"/>
        <v>1080000</v>
      </c>
      <c r="L203" s="50">
        <f t="shared" si="50"/>
        <v>120000</v>
      </c>
      <c r="M203" s="14" t="s">
        <v>184</v>
      </c>
      <c r="N203" s="7" t="s">
        <v>129</v>
      </c>
    </row>
    <row r="204" spans="1:16" s="11" customFormat="1" ht="18.600000000000001" customHeight="1">
      <c r="A204" s="33"/>
      <c r="B204" s="6" t="s">
        <v>234</v>
      </c>
      <c r="C204" s="33">
        <v>1973</v>
      </c>
      <c r="D204" s="33">
        <v>5</v>
      </c>
      <c r="E204" s="33">
        <v>8</v>
      </c>
      <c r="F204" s="33">
        <v>8</v>
      </c>
      <c r="G204" s="12">
        <v>2024</v>
      </c>
      <c r="H204" s="98">
        <v>1680.8</v>
      </c>
      <c r="I204" s="8">
        <v>320140</v>
      </c>
      <c r="J204" s="9">
        <f t="shared" si="48"/>
        <v>2561120</v>
      </c>
      <c r="K204" s="9">
        <f t="shared" si="49"/>
        <v>2305008</v>
      </c>
      <c r="L204" s="9">
        <f t="shared" si="50"/>
        <v>256112</v>
      </c>
      <c r="M204" s="7" t="s">
        <v>140</v>
      </c>
      <c r="N204" s="39" t="s">
        <v>113</v>
      </c>
      <c r="O204" s="3"/>
      <c r="P204" s="34"/>
    </row>
    <row r="205" spans="1:16" s="11" customFormat="1" ht="18.600000000000001" customHeight="1">
      <c r="A205" s="33"/>
      <c r="B205" s="6" t="s">
        <v>235</v>
      </c>
      <c r="C205" s="33">
        <v>1989</v>
      </c>
      <c r="D205" s="33">
        <v>5</v>
      </c>
      <c r="E205" s="33">
        <v>6</v>
      </c>
      <c r="F205" s="33">
        <v>6</v>
      </c>
      <c r="G205" s="12">
        <v>2024</v>
      </c>
      <c r="H205" s="98">
        <v>1362.3</v>
      </c>
      <c r="I205" s="8">
        <v>320140</v>
      </c>
      <c r="J205" s="9">
        <f t="shared" si="48"/>
        <v>1920840</v>
      </c>
      <c r="K205" s="9">
        <f t="shared" si="49"/>
        <v>1728756</v>
      </c>
      <c r="L205" s="9">
        <f t="shared" si="50"/>
        <v>192084</v>
      </c>
      <c r="M205" s="7" t="s">
        <v>140</v>
      </c>
      <c r="N205" s="7" t="s">
        <v>18</v>
      </c>
      <c r="O205" s="3"/>
      <c r="P205" s="34"/>
    </row>
    <row r="206" spans="1:16" s="11" customFormat="1" ht="18.600000000000001" customHeight="1">
      <c r="A206" s="33"/>
      <c r="B206" s="6" t="s">
        <v>238</v>
      </c>
      <c r="C206" s="33">
        <v>1969</v>
      </c>
      <c r="D206" s="33">
        <v>5</v>
      </c>
      <c r="E206" s="33">
        <v>4</v>
      </c>
      <c r="F206" s="33">
        <v>4</v>
      </c>
      <c r="G206" s="12">
        <v>2024</v>
      </c>
      <c r="H206" s="98">
        <v>284</v>
      </c>
      <c r="I206" s="8">
        <v>320140</v>
      </c>
      <c r="J206" s="9">
        <f t="shared" si="48"/>
        <v>1280560</v>
      </c>
      <c r="K206" s="9">
        <f t="shared" si="49"/>
        <v>1152504</v>
      </c>
      <c r="L206" s="9">
        <f t="shared" si="50"/>
        <v>128056</v>
      </c>
      <c r="M206" s="7" t="s">
        <v>140</v>
      </c>
      <c r="N206" s="7" t="s">
        <v>20</v>
      </c>
      <c r="O206" s="3"/>
      <c r="P206" s="34"/>
    </row>
    <row r="207" spans="1:16" s="11" customFormat="1" ht="18.600000000000001" customHeight="1">
      <c r="A207" s="33"/>
      <c r="B207" s="6" t="s">
        <v>239</v>
      </c>
      <c r="C207" s="33">
        <v>1968</v>
      </c>
      <c r="D207" s="33">
        <v>5</v>
      </c>
      <c r="E207" s="33">
        <v>4</v>
      </c>
      <c r="F207" s="33">
        <v>4</v>
      </c>
      <c r="G207" s="12">
        <v>2024</v>
      </c>
      <c r="H207" s="98">
        <v>913.7</v>
      </c>
      <c r="I207" s="8">
        <v>320140</v>
      </c>
      <c r="J207" s="9">
        <f t="shared" si="48"/>
        <v>1280560</v>
      </c>
      <c r="K207" s="9">
        <f t="shared" si="49"/>
        <v>1152504</v>
      </c>
      <c r="L207" s="9">
        <f t="shared" si="50"/>
        <v>128056</v>
      </c>
      <c r="M207" s="7" t="s">
        <v>181</v>
      </c>
      <c r="N207" s="7" t="s">
        <v>20</v>
      </c>
      <c r="O207" s="3"/>
      <c r="P207" s="34"/>
    </row>
    <row r="208" spans="1:16" s="11" customFormat="1" ht="18.600000000000001" customHeight="1">
      <c r="A208" s="33"/>
      <c r="B208" s="6" t="s">
        <v>240</v>
      </c>
      <c r="C208" s="33">
        <v>1983</v>
      </c>
      <c r="D208" s="33">
        <v>5</v>
      </c>
      <c r="E208" s="33">
        <v>10</v>
      </c>
      <c r="F208" s="33">
        <v>10</v>
      </c>
      <c r="G208" s="12">
        <v>2024</v>
      </c>
      <c r="H208" s="98">
        <v>2503.1</v>
      </c>
      <c r="I208" s="8">
        <v>320140</v>
      </c>
      <c r="J208" s="9">
        <f t="shared" si="48"/>
        <v>3201400</v>
      </c>
      <c r="K208" s="9">
        <f t="shared" si="49"/>
        <v>2881260</v>
      </c>
      <c r="L208" s="9">
        <f t="shared" si="50"/>
        <v>320140</v>
      </c>
      <c r="M208" s="7" t="s">
        <v>140</v>
      </c>
      <c r="N208" s="39" t="s">
        <v>113</v>
      </c>
      <c r="O208" s="3"/>
      <c r="P208" s="34"/>
    </row>
    <row r="209" spans="1:16" s="11" customFormat="1" ht="18.600000000000001" customHeight="1">
      <c r="A209" s="33"/>
      <c r="B209" s="6" t="s">
        <v>241</v>
      </c>
      <c r="C209" s="33">
        <v>1983</v>
      </c>
      <c r="D209" s="33">
        <v>5</v>
      </c>
      <c r="E209" s="33">
        <v>11</v>
      </c>
      <c r="F209" s="33">
        <v>11</v>
      </c>
      <c r="G209" s="12">
        <v>2024</v>
      </c>
      <c r="H209" s="98">
        <v>2086.8000000000002</v>
      </c>
      <c r="I209" s="8">
        <v>320140</v>
      </c>
      <c r="J209" s="9">
        <f t="shared" si="48"/>
        <v>3521540</v>
      </c>
      <c r="K209" s="9">
        <f t="shared" si="49"/>
        <v>3169386</v>
      </c>
      <c r="L209" s="9">
        <f t="shared" si="50"/>
        <v>352154</v>
      </c>
      <c r="M209" s="7" t="s">
        <v>140</v>
      </c>
      <c r="N209" s="7" t="s">
        <v>20</v>
      </c>
      <c r="O209" s="3"/>
      <c r="P209" s="34"/>
    </row>
    <row r="210" spans="1:16" s="11" customFormat="1" ht="18" customHeight="1">
      <c r="A210" s="5"/>
      <c r="B210" s="6" t="s">
        <v>69</v>
      </c>
      <c r="C210" s="7">
        <v>1978</v>
      </c>
      <c r="D210" s="7">
        <v>5</v>
      </c>
      <c r="E210" s="7">
        <v>3</v>
      </c>
      <c r="F210" s="7">
        <v>3</v>
      </c>
      <c r="G210" s="12">
        <v>2024</v>
      </c>
      <c r="H210" s="98">
        <v>1591</v>
      </c>
      <c r="I210" s="8">
        <v>320140</v>
      </c>
      <c r="J210" s="9">
        <f t="shared" si="48"/>
        <v>960420</v>
      </c>
      <c r="K210" s="9">
        <f t="shared" si="49"/>
        <v>864378</v>
      </c>
      <c r="L210" s="9">
        <f t="shared" si="50"/>
        <v>96042</v>
      </c>
      <c r="M210" s="9" t="s">
        <v>140</v>
      </c>
      <c r="N210" s="7" t="s">
        <v>20</v>
      </c>
      <c r="O210" s="3"/>
      <c r="P210" s="34"/>
    </row>
    <row r="211" spans="1:16" s="11" customFormat="1" ht="18" customHeight="1">
      <c r="A211" s="33"/>
      <c r="B211" s="6" t="s">
        <v>223</v>
      </c>
      <c r="C211" s="33">
        <v>2009</v>
      </c>
      <c r="D211" s="33">
        <v>5</v>
      </c>
      <c r="E211" s="33">
        <v>5</v>
      </c>
      <c r="F211" s="33">
        <v>5</v>
      </c>
      <c r="G211" s="12">
        <v>2024</v>
      </c>
      <c r="H211" s="98">
        <v>604.29</v>
      </c>
      <c r="I211" s="8">
        <v>320140</v>
      </c>
      <c r="J211" s="9">
        <f t="shared" si="48"/>
        <v>1600700</v>
      </c>
      <c r="K211" s="9">
        <f t="shared" si="49"/>
        <v>1440630</v>
      </c>
      <c r="L211" s="9">
        <f t="shared" si="50"/>
        <v>160070</v>
      </c>
      <c r="M211" s="7" t="s">
        <v>140</v>
      </c>
      <c r="N211" s="7" t="s">
        <v>18</v>
      </c>
      <c r="O211" s="3"/>
      <c r="P211" s="34"/>
    </row>
    <row r="212" spans="1:16" s="11" customFormat="1" ht="18" customHeight="1">
      <c r="A212" s="5"/>
      <c r="B212" s="6" t="s">
        <v>112</v>
      </c>
      <c r="C212" s="33">
        <v>1991</v>
      </c>
      <c r="D212" s="33">
        <v>5</v>
      </c>
      <c r="E212" s="33">
        <v>4</v>
      </c>
      <c r="F212" s="33">
        <v>4</v>
      </c>
      <c r="G212" s="12">
        <v>2024</v>
      </c>
      <c r="H212" s="98">
        <v>558.20000000000005</v>
      </c>
      <c r="I212" s="8">
        <v>320140</v>
      </c>
      <c r="J212" s="9">
        <f t="shared" si="48"/>
        <v>1280560</v>
      </c>
      <c r="K212" s="9">
        <f t="shared" si="49"/>
        <v>1152504</v>
      </c>
      <c r="L212" s="9">
        <f t="shared" si="50"/>
        <v>128056</v>
      </c>
      <c r="M212" s="7" t="s">
        <v>140</v>
      </c>
      <c r="N212" s="39" t="s">
        <v>113</v>
      </c>
      <c r="O212" s="3"/>
      <c r="P212" s="34"/>
    </row>
    <row r="213" spans="1:16" s="11" customFormat="1" ht="18" customHeight="1">
      <c r="A213" s="33"/>
      <c r="B213" s="6" t="s">
        <v>179</v>
      </c>
      <c r="C213" s="33">
        <v>1994</v>
      </c>
      <c r="D213" s="33">
        <v>5</v>
      </c>
      <c r="E213" s="33">
        <v>4</v>
      </c>
      <c r="F213" s="33">
        <v>4</v>
      </c>
      <c r="G213" s="12">
        <v>2024</v>
      </c>
      <c r="H213" s="98">
        <v>1322.4</v>
      </c>
      <c r="I213" s="8">
        <v>320140</v>
      </c>
      <c r="J213" s="9">
        <f t="shared" si="48"/>
        <v>1280560</v>
      </c>
      <c r="K213" s="9">
        <f t="shared" si="49"/>
        <v>1152504</v>
      </c>
      <c r="L213" s="9">
        <f t="shared" si="50"/>
        <v>128056</v>
      </c>
      <c r="M213" s="9" t="s">
        <v>140</v>
      </c>
      <c r="N213" s="7" t="s">
        <v>20</v>
      </c>
      <c r="O213" s="3"/>
      <c r="P213" s="34"/>
    </row>
    <row r="214" spans="1:16" ht="18" customHeight="1">
      <c r="A214" s="12"/>
      <c r="B214" s="12" t="s">
        <v>249</v>
      </c>
      <c r="C214" s="12">
        <v>1970</v>
      </c>
      <c r="D214" s="12">
        <v>5</v>
      </c>
      <c r="E214" s="12">
        <v>4</v>
      </c>
      <c r="F214" s="12">
        <v>4</v>
      </c>
      <c r="G214" s="12">
        <v>2024</v>
      </c>
      <c r="H214" s="46">
        <v>38.6</v>
      </c>
      <c r="I214" s="57">
        <v>320140</v>
      </c>
      <c r="J214" s="23">
        <f t="shared" si="48"/>
        <v>1280560</v>
      </c>
      <c r="K214" s="23">
        <f t="shared" si="49"/>
        <v>1152504</v>
      </c>
      <c r="L214" s="23">
        <f t="shared" si="50"/>
        <v>128056</v>
      </c>
      <c r="M214" s="14" t="s">
        <v>181</v>
      </c>
      <c r="N214" s="14" t="s">
        <v>145</v>
      </c>
    </row>
    <row r="215" spans="1:16" ht="18" customHeight="1">
      <c r="A215" s="12"/>
      <c r="B215" s="12" t="s">
        <v>199</v>
      </c>
      <c r="C215" s="12">
        <v>1994</v>
      </c>
      <c r="D215" s="12">
        <v>5</v>
      </c>
      <c r="E215" s="12">
        <v>3</v>
      </c>
      <c r="F215" s="12">
        <v>3</v>
      </c>
      <c r="G215" s="12">
        <v>2024</v>
      </c>
      <c r="H215" s="46">
        <v>354.6</v>
      </c>
      <c r="I215" s="57">
        <v>320140</v>
      </c>
      <c r="J215" s="23">
        <f t="shared" si="48"/>
        <v>960420</v>
      </c>
      <c r="K215" s="23">
        <f t="shared" si="49"/>
        <v>864378</v>
      </c>
      <c r="L215" s="23">
        <f t="shared" si="50"/>
        <v>96042</v>
      </c>
      <c r="M215" s="14" t="s">
        <v>250</v>
      </c>
      <c r="N215" s="14" t="s">
        <v>145</v>
      </c>
    </row>
    <row r="216" spans="1:16" ht="18.600000000000001" customHeight="1">
      <c r="A216" s="12"/>
      <c r="B216" s="12" t="s">
        <v>200</v>
      </c>
      <c r="C216" s="12">
        <v>1986</v>
      </c>
      <c r="D216" s="12">
        <v>5</v>
      </c>
      <c r="E216" s="12">
        <v>13</v>
      </c>
      <c r="F216" s="12">
        <v>13</v>
      </c>
      <c r="G216" s="12">
        <v>2024</v>
      </c>
      <c r="H216" s="99">
        <v>1027.8</v>
      </c>
      <c r="I216" s="57">
        <v>320140</v>
      </c>
      <c r="J216" s="23">
        <f t="shared" si="48"/>
        <v>4161820</v>
      </c>
      <c r="K216" s="23">
        <f t="shared" si="49"/>
        <v>3745638</v>
      </c>
      <c r="L216" s="23">
        <f t="shared" si="50"/>
        <v>416182</v>
      </c>
      <c r="M216" s="14" t="s">
        <v>250</v>
      </c>
      <c r="N216" s="14" t="s">
        <v>12</v>
      </c>
    </row>
    <row r="217" spans="1:16" ht="18.600000000000001" customHeight="1">
      <c r="J217" s="42">
        <f>SUM(J189:J216)</f>
        <v>33991060</v>
      </c>
      <c r="K217" s="3">
        <f t="shared" si="49"/>
        <v>30591954</v>
      </c>
      <c r="L217" s="3">
        <f t="shared" si="50"/>
        <v>3399106</v>
      </c>
    </row>
    <row r="220" spans="1:16" ht="18.600000000000001" customHeight="1">
      <c r="B220" s="4" t="s">
        <v>254</v>
      </c>
    </row>
  </sheetData>
  <sortState ref="A71:Q105">
    <sortCondition ref="D71:D105"/>
  </sortState>
  <mergeCells count="12">
    <mergeCell ref="J3:L3"/>
    <mergeCell ref="N3:N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198:C199 H198:H199 C163">
    <cfRule type="cellIs" dxfId="3" priority="3" stopIfTrue="1" operator="equal">
      <formula>"н/д"</formula>
    </cfRule>
  </conditionalFormatting>
  <dataValidations disablePrompts="1" count="3">
    <dataValidation type="decimal" operator="greaterThan" allowBlank="1" showInputMessage="1" showErrorMessage="1" error="Введите положительное число." sqref="H198:H199 H190:H194 H113 H115 H70:H71 H186 H159 H156:H157">
      <formula1>0</formula1>
    </dataValidation>
    <dataValidation type="date" allowBlank="1" showInputMessage="1" showErrorMessage="1" error="Введите год в интервале от 1900 по 2013." sqref="C198:C199 C163">
      <formula1>1900</formula1>
      <formula2>2013</formula2>
    </dataValidation>
    <dataValidation type="whole" operator="greaterThanOrEqual" allowBlank="1" showInputMessage="1" showErrorMessage="1" error="Введите целое положительное число." sqref="D198:F199 D106:E106">
      <formula1>1</formula1>
    </dataValidation>
  </dataValidations>
  <pageMargins left="0" right="0" top="0.39370078740157483" bottom="0" header="0" footer="0"/>
  <pageSetup paperSize="9" scale="1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="60" zoomScaleNormal="60" workbookViewId="0">
      <selection activeCell="E18" sqref="E18"/>
    </sheetView>
  </sheetViews>
  <sheetFormatPr defaultRowHeight="18.600000000000001" customHeight="1"/>
  <cols>
    <col min="1" max="1" width="6.28515625" style="4" customWidth="1"/>
    <col min="2" max="2" width="58.140625" style="4" customWidth="1"/>
    <col min="3" max="3" width="14.85546875" style="4" customWidth="1"/>
    <col min="4" max="4" width="10.140625" style="4" customWidth="1"/>
    <col min="5" max="5" width="8.85546875" style="4" customWidth="1"/>
    <col min="6" max="6" width="12.5703125" style="4" customWidth="1"/>
    <col min="7" max="7" width="16.28515625" style="4" customWidth="1"/>
    <col min="8" max="8" width="20.140625" style="118" customWidth="1"/>
    <col min="9" max="9" width="17.140625" style="3" customWidth="1"/>
    <col min="10" max="12" width="20.140625" style="3" customWidth="1"/>
    <col min="13" max="13" width="20.140625" style="66" customWidth="1"/>
    <col min="14" max="14" width="36.7109375" style="3" customWidth="1"/>
    <col min="15" max="15" width="16.140625" style="3" customWidth="1"/>
    <col min="16" max="16" width="9.140625" style="3"/>
    <col min="17" max="16384" width="9.140625" style="4"/>
  </cols>
  <sheetData>
    <row r="1" spans="1:16" ht="26.25" customHeight="1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1"/>
      <c r="P1" s="4"/>
    </row>
    <row r="2" spans="1:16" ht="24" customHeight="1">
      <c r="P2" s="4"/>
    </row>
    <row r="4" spans="1:16" ht="18.600000000000001" customHeight="1">
      <c r="B4" s="4" t="s">
        <v>253</v>
      </c>
    </row>
    <row r="5" spans="1:16" s="11" customFormat="1" ht="18.600000000000001" customHeight="1">
      <c r="A5" s="26" t="e">
        <f>1+#REF!</f>
        <v>#REF!</v>
      </c>
      <c r="B5" s="36" t="s">
        <v>47</v>
      </c>
      <c r="C5" s="39">
        <v>1978</v>
      </c>
      <c r="D5" s="36">
        <v>5</v>
      </c>
      <c r="E5" s="36">
        <v>6</v>
      </c>
      <c r="F5" s="36">
        <v>6</v>
      </c>
      <c r="G5" s="33">
        <v>2021</v>
      </c>
      <c r="H5" s="98">
        <v>1406.4</v>
      </c>
      <c r="I5" s="37">
        <v>320140</v>
      </c>
      <c r="J5" s="9">
        <f>F5*I5</f>
        <v>1920840</v>
      </c>
      <c r="K5" s="9">
        <f>J5*0.9</f>
        <v>1728756</v>
      </c>
      <c r="L5" s="9">
        <f>J5-K5</f>
        <v>192084</v>
      </c>
      <c r="M5" s="9" t="s">
        <v>140</v>
      </c>
      <c r="N5" s="7" t="s">
        <v>30</v>
      </c>
      <c r="O5" s="34"/>
      <c r="P5" s="34"/>
    </row>
    <row r="6" spans="1:16" s="11" customFormat="1" ht="18.600000000000001" customHeight="1">
      <c r="A6" s="123" t="e">
        <f>#REF!+1</f>
        <v>#REF!</v>
      </c>
      <c r="B6" s="6" t="s">
        <v>110</v>
      </c>
      <c r="C6" s="33">
        <v>1974</v>
      </c>
      <c r="D6" s="33">
        <v>5</v>
      </c>
      <c r="E6" s="33">
        <v>8</v>
      </c>
      <c r="F6" s="33">
        <v>8</v>
      </c>
      <c r="G6" s="7">
        <v>2020</v>
      </c>
      <c r="H6" s="98">
        <v>1089</v>
      </c>
      <c r="I6" s="8">
        <v>320140</v>
      </c>
      <c r="J6" s="9">
        <f>F6*I6</f>
        <v>2561120</v>
      </c>
      <c r="K6" s="9">
        <f>J6*0.9</f>
        <v>2305008</v>
      </c>
      <c r="L6" s="9">
        <f>J6-K6</f>
        <v>256112</v>
      </c>
      <c r="M6" s="9" t="s">
        <v>46</v>
      </c>
      <c r="N6" s="7" t="s">
        <v>109</v>
      </c>
      <c r="O6" s="34"/>
      <c r="P6" s="34"/>
    </row>
    <row r="7" spans="1:16" s="11" customFormat="1" ht="18.600000000000001" customHeight="1">
      <c r="A7" s="123" t="e">
        <f>#REF!+1</f>
        <v>#REF!</v>
      </c>
      <c r="B7" s="6" t="s">
        <v>107</v>
      </c>
      <c r="C7" s="33">
        <v>1967</v>
      </c>
      <c r="D7" s="33">
        <v>5</v>
      </c>
      <c r="E7" s="33">
        <v>4</v>
      </c>
      <c r="F7" s="33">
        <v>4</v>
      </c>
      <c r="G7" s="7">
        <v>2020</v>
      </c>
      <c r="H7" s="98">
        <v>735.2</v>
      </c>
      <c r="I7" s="8">
        <v>320140</v>
      </c>
      <c r="J7" s="9">
        <f>F7*I7</f>
        <v>1280560</v>
      </c>
      <c r="K7" s="9">
        <f>J7*0.9</f>
        <v>1152504</v>
      </c>
      <c r="L7" s="9">
        <f>J7-K7</f>
        <v>128056</v>
      </c>
      <c r="M7" s="9" t="s">
        <v>46</v>
      </c>
      <c r="N7" s="7" t="s">
        <v>20</v>
      </c>
      <c r="O7" s="34"/>
      <c r="P7" s="34"/>
    </row>
    <row r="8" spans="1:16" s="11" customFormat="1" ht="18" customHeight="1">
      <c r="A8" s="26" t="e">
        <f>1+#REF!</f>
        <v>#REF!</v>
      </c>
      <c r="B8" s="36" t="s">
        <v>81</v>
      </c>
      <c r="C8" s="36">
        <v>1977</v>
      </c>
      <c r="D8" s="36">
        <v>5</v>
      </c>
      <c r="E8" s="36">
        <v>6</v>
      </c>
      <c r="F8" s="36">
        <v>6</v>
      </c>
      <c r="G8" s="33">
        <v>2021</v>
      </c>
      <c r="H8" s="98">
        <v>1059.0999999999999</v>
      </c>
      <c r="I8" s="37">
        <v>320140</v>
      </c>
      <c r="J8" s="9">
        <f>F8*I8</f>
        <v>1920840</v>
      </c>
      <c r="K8" s="9">
        <f>J8*0.9</f>
        <v>1728756</v>
      </c>
      <c r="L8" s="9">
        <f>J8-K8</f>
        <v>192084</v>
      </c>
      <c r="M8" s="9" t="s">
        <v>46</v>
      </c>
      <c r="N8" s="7" t="s">
        <v>30</v>
      </c>
      <c r="O8" s="34"/>
      <c r="P8" s="34"/>
    </row>
  </sheetData>
  <mergeCells count="1">
    <mergeCell ref="A1:L1"/>
  </mergeCells>
  <pageMargins left="0" right="0" top="0.39370078740157483" bottom="0" header="0" footer="0"/>
  <pageSetup paperSize="9" scale="1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ответ на 27 11 2019</vt:lpstr>
      <vt:lpstr>ответ (3)</vt:lpstr>
      <vt:lpstr>не вошли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2019-11-28T07:25:23Z</dcterms:modified>
</cp:coreProperties>
</file>